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ntcheva\Documents\==from D drive==\Desktop-Dobrinka\Otcheti MF\2019\Пристанища\Пристанищен комплекс Русе ЕАД\"/>
    </mc:Choice>
  </mc:AlternateContent>
  <bookViews>
    <workbookView xWindow="0" yWindow="0" windowWidth="20490" windowHeight="7620"/>
  </bookViews>
  <sheets>
    <sheet name="Баланс 12.2019 НСС" sheetId="2" r:id="rId1"/>
    <sheet name="ОПР 01-12 НСС " sheetId="1" r:id="rId2"/>
  </sheets>
  <definedNames>
    <definedName name="AS2DocOpenMode" hidden="1">"AS2DocumentEdit"</definedName>
    <definedName name="_xlnm.Print_Area" localSheetId="0">'Баланс 12.2019 НСС'!$A$1:$K$59</definedName>
    <definedName name="_xlnm.Print_Area" localSheetId="1">'ОПР 01-12 НСС '!$A$1:$K$42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Z_859A90DC_A43C_4553_ABBB_B67201CEBF6B_.wvu.PrintTitles" localSheetId="0" hidden="1">'Баланс 12.2019 НСС'!$A$1:$IR$4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2" l="1"/>
  <c r="C40" i="2"/>
  <c r="E35" i="2"/>
  <c r="E42" i="2" s="1"/>
  <c r="C35" i="2"/>
  <c r="C42" i="2" s="1"/>
  <c r="K34" i="2"/>
  <c r="K39" i="2" s="1"/>
  <c r="I34" i="2"/>
  <c r="I39" i="2" s="1"/>
  <c r="E29" i="2"/>
  <c r="C29" i="2"/>
  <c r="K28" i="2"/>
  <c r="I28" i="2"/>
  <c r="E21" i="2"/>
  <c r="C21" i="2"/>
  <c r="K20" i="2"/>
  <c r="I20" i="2"/>
  <c r="K16" i="2"/>
  <c r="I16" i="2"/>
  <c r="K14" i="2"/>
  <c r="K22" i="2" s="1"/>
  <c r="K44" i="2" s="1"/>
  <c r="I14" i="2"/>
  <c r="I22" i="2" s="1"/>
  <c r="I44" i="2" s="1"/>
  <c r="E10" i="2"/>
  <c r="E17" i="2" s="1"/>
  <c r="E23" i="2" s="1"/>
  <c r="C10" i="2"/>
  <c r="C17" i="2" s="1"/>
  <c r="C23" i="2" s="1"/>
  <c r="I6" i="2"/>
  <c r="C44" i="2" l="1"/>
  <c r="M47" i="2" s="1"/>
  <c r="E44" i="2"/>
  <c r="N47" i="2" s="1"/>
  <c r="E31" i="1" l="1"/>
  <c r="C31" i="1"/>
  <c r="K23" i="1"/>
  <c r="I23" i="1"/>
  <c r="E23" i="1"/>
  <c r="C23" i="1"/>
  <c r="K14" i="1"/>
  <c r="E14" i="1"/>
  <c r="C14" i="1"/>
  <c r="K8" i="1"/>
  <c r="I8" i="1"/>
  <c r="I14" i="1" s="1"/>
  <c r="I28" i="1" s="1"/>
  <c r="E8" i="1"/>
  <c r="C8" i="1"/>
  <c r="C21" i="1" l="1"/>
  <c r="C28" i="1" s="1"/>
  <c r="C30" i="1" s="1"/>
  <c r="K28" i="1"/>
  <c r="E21" i="1"/>
  <c r="E28" i="1" s="1"/>
  <c r="E30" i="1" l="1"/>
  <c r="K34" i="1" s="1"/>
  <c r="K36" i="1" s="1"/>
  <c r="I30" i="1"/>
  <c r="K30" i="1"/>
  <c r="C34" i="1"/>
  <c r="C36" i="1" s="1"/>
  <c r="I34" i="1"/>
  <c r="I36" i="1" s="1"/>
  <c r="E34" i="1" l="1"/>
  <c r="E36" i="1" s="1"/>
</calcChain>
</file>

<file path=xl/comments1.xml><?xml version="1.0" encoding="utf-8"?>
<comments xmlns="http://schemas.openxmlformats.org/spreadsheetml/2006/main">
  <authors>
    <author>Nadia Viachka</author>
  </authors>
  <commentList>
    <comment ref="B32" authorId="0" shapeId="0">
      <text>
        <r>
          <rPr>
            <sz val="9"/>
            <color indexed="81"/>
            <rFont val="Tahoma"/>
            <family val="2"/>
            <charset val="204"/>
          </rPr>
          <t xml:space="preserve">
Посочват се данъци в съответствие с т. 21.8 от СС 1- патентен данък и алтернативни данъци по смисъла на ЗКПО (ако алтернативните данъци сме приели да ги посочваме в разходите - е по-добре да си запазим практиката.</t>
        </r>
      </text>
    </comment>
  </commentList>
</comments>
</file>

<file path=xl/sharedStrings.xml><?xml version="1.0" encoding="utf-8"?>
<sst xmlns="http://schemas.openxmlformats.org/spreadsheetml/2006/main" count="121" uniqueCount="105">
  <si>
    <t>ПРИСТАНИЩЕН  КОМПЛЕКС - РУСЕ  ЕАД</t>
  </si>
  <si>
    <t>гр.Русе, ул."Пристанищна"22, Булстат 117021078</t>
  </si>
  <si>
    <t xml:space="preserve">ОТЧЕТ ЗА ПРИХОДИТЕ И РАЗХОДИТЕ </t>
  </si>
  <si>
    <t>2019 година</t>
  </si>
  <si>
    <t>Приложение</t>
  </si>
  <si>
    <t>хил. лв.</t>
  </si>
  <si>
    <t>А. Разходи</t>
  </si>
  <si>
    <t>Б. Приходи</t>
  </si>
  <si>
    <t>1. Разходи за суровини, материали и външни услуги, в т.ч.:</t>
  </si>
  <si>
    <t xml:space="preserve">1. Нетни приходи от продажби, в т.ч.: </t>
  </si>
  <si>
    <t>а) суровини и материали</t>
  </si>
  <si>
    <t>а) услуги</t>
  </si>
  <si>
    <t>б)  външни услуги</t>
  </si>
  <si>
    <t>2. Други приходи, в т.ч.:</t>
  </si>
  <si>
    <t>2. Разходи за амортизация</t>
  </si>
  <si>
    <t>а) Приходи от финансиране</t>
  </si>
  <si>
    <t>3. Разходи за персонала, в т.ч.:</t>
  </si>
  <si>
    <r>
      <t xml:space="preserve">Общо приходи от оперативна дейност </t>
    </r>
    <r>
      <rPr>
        <b/>
        <i/>
        <sz val="9"/>
        <color theme="1"/>
        <rFont val="Times New Roman"/>
        <family val="1"/>
        <charset val="204"/>
      </rPr>
      <t>(1+2)</t>
    </r>
  </si>
  <si>
    <t>а) разходи за възнаграждения</t>
  </si>
  <si>
    <t>б) разходи за осигуровки, в т.ч.:</t>
  </si>
  <si>
    <r>
      <t xml:space="preserve">бб) </t>
    </r>
    <r>
      <rPr>
        <i/>
        <sz val="10"/>
        <color theme="1"/>
        <rFont val="Times New Roman"/>
        <family val="1"/>
        <charset val="204"/>
      </rPr>
      <t>разходи за соц.надбавки</t>
    </r>
  </si>
  <si>
    <t>4. Други разходи</t>
  </si>
  <si>
    <r>
      <t xml:space="preserve">Общо разходи за оперативна дейност </t>
    </r>
    <r>
      <rPr>
        <b/>
        <i/>
        <sz val="9"/>
        <color theme="1"/>
        <rFont val="Times New Roman"/>
        <family val="1"/>
        <charset val="204"/>
      </rPr>
      <t>(1+2+3+4)</t>
    </r>
  </si>
  <si>
    <t>5. Разходи за лихви и други финансови разходи, в т.ч.</t>
  </si>
  <si>
    <t xml:space="preserve">3. Приходи от лихви и други финансови приходи, в т.ч.: </t>
  </si>
  <si>
    <t>а) разходи за лихви</t>
  </si>
  <si>
    <t>а) приходи от лихви</t>
  </si>
  <si>
    <t>б) обезценка на парични средства</t>
  </si>
  <si>
    <t>в) отрицателни разлики от промяна на валутни курсове</t>
  </si>
  <si>
    <t>б) положителни разлики от промяна на валутни курсове</t>
  </si>
  <si>
    <t>г) други разходи по фин.операции</t>
  </si>
  <si>
    <r>
      <t xml:space="preserve">Общо разходи </t>
    </r>
    <r>
      <rPr>
        <b/>
        <i/>
        <sz val="9"/>
        <color theme="1"/>
        <rFont val="Times New Roman"/>
        <family val="1"/>
        <charset val="204"/>
      </rPr>
      <t>(1+2+3+4+5)</t>
    </r>
  </si>
  <si>
    <r>
      <t xml:space="preserve">Общо приходи </t>
    </r>
    <r>
      <rPr>
        <b/>
        <i/>
        <sz val="9"/>
        <color theme="1"/>
        <rFont val="Times New Roman"/>
        <family val="1"/>
        <charset val="204"/>
      </rPr>
      <t>(1+2+3)</t>
    </r>
  </si>
  <si>
    <r>
      <t xml:space="preserve">6. Счетоводна печалба за годината </t>
    </r>
    <r>
      <rPr>
        <b/>
        <sz val="9"/>
        <rFont val="Times New Roman"/>
        <family val="1"/>
        <charset val="204"/>
      </rPr>
      <t>(общо приходи - общо разходи)</t>
    </r>
  </si>
  <si>
    <r>
      <t>4. Счетоводна загуба за годината</t>
    </r>
    <r>
      <rPr>
        <b/>
        <sz val="9"/>
        <rFont val="Times New Roman"/>
        <family val="1"/>
        <charset val="204"/>
      </rPr>
      <t xml:space="preserve"> (общо приходи – общо разходи)</t>
    </r>
  </si>
  <si>
    <t>7. Разходи за данъци</t>
  </si>
  <si>
    <r>
      <t>8. Нетна печалба за годината</t>
    </r>
    <r>
      <rPr>
        <b/>
        <sz val="9"/>
        <rFont val="Times New Roman"/>
        <family val="1"/>
        <charset val="204"/>
      </rPr>
      <t xml:space="preserve">   (6 - 7)</t>
    </r>
  </si>
  <si>
    <t>5. Нетна загуба за годината</t>
  </si>
  <si>
    <r>
      <t>Всичко</t>
    </r>
    <r>
      <rPr>
        <b/>
        <i/>
        <sz val="9"/>
        <color theme="1"/>
        <rFont val="Times New Roman"/>
        <family val="1"/>
        <charset val="204"/>
      </rPr>
      <t xml:space="preserve"> (Общо разходи + 7 + 8)</t>
    </r>
  </si>
  <si>
    <r>
      <t xml:space="preserve">Всичко </t>
    </r>
    <r>
      <rPr>
        <b/>
        <i/>
        <sz val="9"/>
        <color theme="1"/>
        <rFont val="Times New Roman"/>
        <family val="1"/>
        <charset val="204"/>
      </rPr>
      <t>(Общо приходи + 5)</t>
    </r>
  </si>
  <si>
    <t>Гл.счетоводител:</t>
  </si>
  <si>
    <t>Изп.директор:</t>
  </si>
  <si>
    <t>Таня Георгиева</t>
  </si>
  <si>
    <t xml:space="preserve">      инж.Петър Драгошинов</t>
  </si>
  <si>
    <t>СЧЕТОВОДЕН БАЛАНС</t>
  </si>
  <si>
    <t>към 31 декември 2019 година</t>
  </si>
  <si>
    <t>АКТИВ</t>
  </si>
  <si>
    <t>31.12.2019    лв.</t>
  </si>
  <si>
    <t>31.12.2018      хил.лв.</t>
  </si>
  <si>
    <t>ПАСИВ</t>
  </si>
  <si>
    <t>АКТИВИ</t>
  </si>
  <si>
    <t xml:space="preserve">      СОБСТВЕН КАПИТАЛ И ПАСИВИ</t>
  </si>
  <si>
    <t>I. Дълготрайни материални активи</t>
  </si>
  <si>
    <t>А. Собствен капитал</t>
  </si>
  <si>
    <t>1. Земя и сгради, в т.ч.:</t>
  </si>
  <si>
    <t>I. Записан капитал</t>
  </si>
  <si>
    <t xml:space="preserve"> - земи</t>
  </si>
  <si>
    <t>II. Резерви</t>
  </si>
  <si>
    <t xml:space="preserve"> - сгради</t>
  </si>
  <si>
    <t>1. Законови резерви</t>
  </si>
  <si>
    <t>2. Машини и съоръжения</t>
  </si>
  <si>
    <t>2. Други резерви</t>
  </si>
  <si>
    <t>3. Транспортни средства</t>
  </si>
  <si>
    <t xml:space="preserve">Общо за група II: </t>
  </si>
  <si>
    <t>4. Стопански инвентар</t>
  </si>
  <si>
    <t>5. Предоставени аванси и ДМА в процес на изграждане</t>
  </si>
  <si>
    <t>Общо за група I:</t>
  </si>
  <si>
    <t>1. Неразпределена печалба/загуба</t>
  </si>
  <si>
    <t>II. Дългосрочни финансови активи</t>
  </si>
  <si>
    <t xml:space="preserve">2. Нетна печалба/загуба за годината </t>
  </si>
  <si>
    <t>1. Инвестиционни имоти</t>
  </si>
  <si>
    <t xml:space="preserve">Общо за група III: </t>
  </si>
  <si>
    <t>Общо за група II:</t>
  </si>
  <si>
    <t>Общо за раздел А</t>
  </si>
  <si>
    <t>Общо за раздел Б:</t>
  </si>
  <si>
    <t>ПАСИВИ</t>
  </si>
  <si>
    <t>В. Текущи (краткотрайни) активи</t>
  </si>
  <si>
    <t>Б. Провизии и сходни задължения</t>
  </si>
  <si>
    <t>I. Материални запаси</t>
  </si>
  <si>
    <t>1. Дългосрочен данъчен пасив</t>
  </si>
  <si>
    <t>1. Суровини и материали</t>
  </si>
  <si>
    <t>2. Провизии за пенсиониране</t>
  </si>
  <si>
    <t>2. Стоки</t>
  </si>
  <si>
    <t>Общо за раздел Б</t>
  </si>
  <si>
    <t>II. Вземания</t>
  </si>
  <si>
    <t>В. Задължения</t>
  </si>
  <si>
    <t>1. Вземания от клиенти</t>
  </si>
  <si>
    <t>1. Задължения към доставчици:</t>
  </si>
  <si>
    <t>в т.ч. над 1 година</t>
  </si>
  <si>
    <t>2. Други вземания</t>
  </si>
  <si>
    <t>2. Други задължения, в т.ч.:</t>
  </si>
  <si>
    <t xml:space="preserve"> - към персонала</t>
  </si>
  <si>
    <t xml:space="preserve"> - осигурителни задължения</t>
  </si>
  <si>
    <t>III. Парични средства, в т.ч.:</t>
  </si>
  <si>
    <t xml:space="preserve"> - данъчни задължения</t>
  </si>
  <si>
    <t xml:space="preserve"> - в брой</t>
  </si>
  <si>
    <t xml:space="preserve"> - други задължения</t>
  </si>
  <si>
    <t xml:space="preserve"> - в безсрочни сметки (депозити)</t>
  </si>
  <si>
    <t>Общо за раздел В:</t>
  </si>
  <si>
    <t>Общо за група III:</t>
  </si>
  <si>
    <r>
      <t xml:space="preserve">СУМА НА АКТИВА </t>
    </r>
    <r>
      <rPr>
        <b/>
        <sz val="10"/>
        <rFont val="Times New Roman"/>
        <family val="1"/>
        <charset val="204"/>
      </rPr>
      <t>(А+Б+В)</t>
    </r>
  </si>
  <si>
    <r>
      <t xml:space="preserve">СУМА НА ПАСИВА </t>
    </r>
    <r>
      <rPr>
        <b/>
        <sz val="10"/>
        <rFont val="Times New Roman"/>
        <family val="1"/>
        <charset val="204"/>
      </rPr>
      <t>(А+Б+В)</t>
    </r>
  </si>
  <si>
    <t>инж.Петър Драгошинов</t>
  </si>
  <si>
    <t>III. Натрупани печалби от минали и текущи години, в т.ч.:</t>
  </si>
  <si>
    <t xml:space="preserve"> данък от печалба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</si>
</sst>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(&quot;$&quot;* #,##0.00_);_(&quot;$&quot;* \(#,##0.00\);_(&quot;$&quot;* &quot;-&quot;??_);_(@_)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</font>
    <font>
      <b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2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OpalB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name val="Arial"/>
      <family val="2"/>
      <charset val="204"/>
    </font>
    <font>
      <b/>
      <sz val="13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  <charset val="204"/>
    </font>
    <font>
      <i/>
      <sz val="11"/>
      <name val="Arial"/>
      <family val="2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FF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  <charset val="204"/>
    </font>
    <font>
      <sz val="11"/>
      <name val="Arial"/>
      <family val="2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5" fillId="0" borderId="0"/>
    <xf numFmtId="165" fontId="1" fillId="0" borderId="0" applyFont="0" applyFill="0" applyBorder="0" applyAlignment="0" applyProtection="0"/>
    <xf numFmtId="0" fontId="22" fillId="0" borderId="0"/>
    <xf numFmtId="168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5" fillId="0" borderId="0"/>
  </cellStyleXfs>
  <cellXfs count="150">
    <xf numFmtId="0" fontId="0" fillId="0" borderId="0" xfId="0"/>
    <xf numFmtId="0" fontId="2" fillId="0" borderId="1" xfId="1" applyFont="1" applyBorder="1"/>
    <xf numFmtId="0" fontId="1" fillId="0" borderId="0" xfId="1"/>
    <xf numFmtId="0" fontId="3" fillId="0" borderId="0" xfId="1" applyFont="1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vertical="center"/>
    </xf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right" vertical="top" wrapText="1"/>
    </xf>
    <xf numFmtId="0" fontId="9" fillId="0" borderId="0" xfId="1" applyFont="1"/>
    <xf numFmtId="0" fontId="4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2" fillId="0" borderId="0" xfId="1" applyFont="1" applyAlignment="1">
      <alignment horizontal="right" vertical="top" wrapText="1"/>
    </xf>
    <xf numFmtId="0" fontId="2" fillId="0" borderId="0" xfId="1" applyFont="1" applyAlignment="1">
      <alignment horizontal="center" vertical="top" wrapText="1"/>
    </xf>
    <xf numFmtId="0" fontId="10" fillId="0" borderId="0" xfId="1" applyFont="1" applyAlignment="1">
      <alignment horizontal="right" wrapText="1"/>
    </xf>
    <xf numFmtId="0" fontId="6" fillId="0" borderId="0" xfId="1" applyFont="1"/>
    <xf numFmtId="0" fontId="7" fillId="0" borderId="0" xfId="1" applyFont="1" applyAlignment="1">
      <alignment wrapText="1"/>
    </xf>
    <xf numFmtId="0" fontId="11" fillId="0" borderId="0" xfId="1" applyFont="1" applyAlignment="1">
      <alignment horizontal="center" wrapText="1"/>
    </xf>
    <xf numFmtId="3" fontId="7" fillId="2" borderId="1" xfId="1" applyNumberFormat="1" applyFont="1" applyFill="1" applyBorder="1" applyAlignment="1">
      <alignment horizontal="right" wrapText="1"/>
    </xf>
    <xf numFmtId="0" fontId="7" fillId="0" borderId="0" xfId="1" applyFont="1" applyAlignment="1">
      <alignment horizontal="right" wrapText="1"/>
    </xf>
    <xf numFmtId="0" fontId="7" fillId="0" borderId="0" xfId="1" applyFont="1" applyAlignment="1">
      <alignment horizontal="left" wrapText="1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wrapText="1"/>
    </xf>
    <xf numFmtId="164" fontId="11" fillId="0" borderId="0" xfId="1" applyNumberFormat="1" applyFont="1" applyAlignment="1">
      <alignment horizontal="right" wrapText="1"/>
    </xf>
    <xf numFmtId="0" fontId="12" fillId="0" borderId="0" xfId="1" applyFont="1"/>
    <xf numFmtId="0" fontId="7" fillId="2" borderId="1" xfId="1" applyFont="1" applyFill="1" applyBorder="1" applyAlignment="1">
      <alignment horizontal="right" wrapText="1"/>
    </xf>
    <xf numFmtId="164" fontId="7" fillId="2" borderId="1" xfId="1" applyNumberFormat="1" applyFont="1" applyFill="1" applyBorder="1" applyAlignment="1">
      <alignment horizontal="right" wrapText="1"/>
    </xf>
    <xf numFmtId="3" fontId="11" fillId="0" borderId="0" xfId="1" applyNumberFormat="1" applyFont="1" applyAlignment="1">
      <alignment horizontal="right" wrapText="1"/>
    </xf>
    <xf numFmtId="164" fontId="7" fillId="0" borderId="0" xfId="1" applyNumberFormat="1" applyFont="1" applyAlignment="1">
      <alignment horizontal="right" wrapText="1"/>
    </xf>
    <xf numFmtId="0" fontId="7" fillId="0" borderId="1" xfId="1" applyFont="1" applyBorder="1" applyAlignment="1">
      <alignment horizontal="right" wrapText="1"/>
    </xf>
    <xf numFmtId="3" fontId="7" fillId="2" borderId="0" xfId="1" applyNumberFormat="1" applyFont="1" applyFill="1" applyAlignment="1">
      <alignment horizontal="right" wrapText="1"/>
    </xf>
    <xf numFmtId="0" fontId="13" fillId="0" borderId="0" xfId="1" applyFont="1" applyAlignment="1">
      <alignment horizontal="left" wrapText="1"/>
    </xf>
    <xf numFmtId="0" fontId="1" fillId="0" borderId="0" xfId="1" applyAlignment="1">
      <alignment wrapText="1"/>
    </xf>
    <xf numFmtId="164" fontId="16" fillId="0" borderId="0" xfId="2" applyNumberFormat="1" applyFont="1" applyAlignment="1">
      <alignment horizontal="right"/>
    </xf>
    <xf numFmtId="0" fontId="11" fillId="0" borderId="0" xfId="1" applyFont="1" applyAlignment="1">
      <alignment horizontal="right" wrapText="1"/>
    </xf>
    <xf numFmtId="0" fontId="7" fillId="0" borderId="0" xfId="1" applyFont="1" applyAlignment="1">
      <alignment horizontal="center" wrapText="1"/>
    </xf>
    <xf numFmtId="3" fontId="7" fillId="2" borderId="2" xfId="1" applyNumberFormat="1" applyFont="1" applyFill="1" applyBorder="1" applyAlignment="1">
      <alignment horizontal="right" wrapText="1"/>
    </xf>
    <xf numFmtId="3" fontId="7" fillId="0" borderId="0" xfId="1" applyNumberFormat="1" applyFont="1" applyAlignment="1">
      <alignment horizontal="right" wrapText="1"/>
    </xf>
    <xf numFmtId="0" fontId="7" fillId="0" borderId="0" xfId="1" applyFont="1" applyAlignment="1">
      <alignment horizontal="left" vertical="top" wrapText="1"/>
    </xf>
    <xf numFmtId="0" fontId="11" fillId="0" borderId="0" xfId="1" applyFont="1" applyAlignment="1">
      <alignment wrapText="1"/>
    </xf>
    <xf numFmtId="0" fontId="17" fillId="0" borderId="0" xfId="1" applyFont="1" applyAlignment="1">
      <alignment horizontal="left" wrapText="1"/>
    </xf>
    <xf numFmtId="0" fontId="19" fillId="0" borderId="0" xfId="1" applyFont="1" applyAlignment="1">
      <alignment horizontal="right" wrapText="1"/>
    </xf>
    <xf numFmtId="0" fontId="17" fillId="0" borderId="0" xfId="1" applyFont="1" applyAlignment="1">
      <alignment horizontal="left" vertical="top" wrapText="1"/>
    </xf>
    <xf numFmtId="0" fontId="11" fillId="0" borderId="0" xfId="1" applyFont="1"/>
    <xf numFmtId="164" fontId="20" fillId="2" borderId="1" xfId="2" applyNumberFormat="1" applyFont="1" applyFill="1" applyBorder="1" applyAlignment="1">
      <alignment horizontal="right"/>
    </xf>
    <xf numFmtId="0" fontId="11" fillId="0" borderId="0" xfId="1" applyFont="1" applyAlignment="1">
      <alignment vertical="top" wrapText="1"/>
    </xf>
    <xf numFmtId="164" fontId="11" fillId="2" borderId="2" xfId="1" applyNumberFormat="1" applyFont="1" applyFill="1" applyBorder="1" applyAlignment="1">
      <alignment horizontal="right" wrapText="1"/>
    </xf>
    <xf numFmtId="0" fontId="21" fillId="0" borderId="0" xfId="1" applyFont="1" applyAlignment="1">
      <alignment horizontal="center" wrapText="1"/>
    </xf>
    <xf numFmtId="3" fontId="7" fillId="2" borderId="3" xfId="1" applyNumberFormat="1" applyFont="1" applyFill="1" applyBorder="1" applyAlignment="1">
      <alignment horizontal="right" wrapText="1"/>
    </xf>
    <xf numFmtId="0" fontId="11" fillId="0" borderId="0" xfId="1" applyFont="1" applyAlignment="1">
      <alignment horizontal="center" vertical="top" wrapText="1"/>
    </xf>
    <xf numFmtId="166" fontId="7" fillId="2" borderId="3" xfId="3" applyNumberFormat="1" applyFont="1" applyFill="1" applyBorder="1" applyAlignment="1">
      <alignment horizontal="right" wrapText="1"/>
    </xf>
    <xf numFmtId="3" fontId="7" fillId="2" borderId="4" xfId="1" applyNumberFormat="1" applyFont="1" applyFill="1" applyBorder="1" applyAlignment="1">
      <alignment horizontal="right" wrapText="1"/>
    </xf>
    <xf numFmtId="0" fontId="23" fillId="0" borderId="0" xfId="4" applyFont="1" applyAlignment="1">
      <alignment horizontal="right" vertical="center"/>
    </xf>
    <xf numFmtId="0" fontId="23" fillId="0" borderId="0" xfId="4" applyFont="1" applyAlignment="1">
      <alignment horizontal="left" vertical="center"/>
    </xf>
    <xf numFmtId="0" fontId="23" fillId="0" borderId="0" xfId="4" applyFont="1" applyAlignment="1">
      <alignment horizontal="center" vertical="center"/>
    </xf>
    <xf numFmtId="0" fontId="25" fillId="0" borderId="1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/>
    </xf>
    <xf numFmtId="0" fontId="26" fillId="0" borderId="0" xfId="2" applyFont="1"/>
    <xf numFmtId="0" fontId="13" fillId="0" borderId="0" xfId="1" applyFont="1"/>
    <xf numFmtId="0" fontId="25" fillId="0" borderId="0" xfId="2" applyFont="1" applyAlignment="1">
      <alignment horizontal="left" vertical="center" wrapText="1"/>
    </xf>
    <xf numFmtId="0" fontId="25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26" fillId="0" borderId="0" xfId="2" applyFont="1" applyAlignment="1">
      <alignment horizontal="left" vertical="center" wrapText="1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 wrapText="1"/>
    </xf>
    <xf numFmtId="0" fontId="29" fillId="0" borderId="1" xfId="2" applyFont="1" applyBorder="1" applyAlignment="1">
      <alignment vertical="center"/>
    </xf>
    <xf numFmtId="0" fontId="30" fillId="0" borderId="0" xfId="2" applyFont="1" applyAlignment="1">
      <alignment horizontal="center" vertical="center" wrapText="1"/>
    </xf>
    <xf numFmtId="164" fontId="31" fillId="0" borderId="0" xfId="2" applyNumberFormat="1" applyFont="1" applyAlignment="1">
      <alignment horizontal="right" vertical="top" wrapText="1"/>
    </xf>
    <xf numFmtId="0" fontId="25" fillId="0" borderId="0" xfId="2" applyFont="1" applyAlignment="1">
      <alignment horizontal="center" vertical="center" wrapText="1"/>
    </xf>
    <xf numFmtId="0" fontId="26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0" fontId="33" fillId="0" borderId="0" xfId="2" applyFont="1" applyAlignment="1">
      <alignment horizontal="center" vertical="center" wrapText="1"/>
    </xf>
    <xf numFmtId="167" fontId="34" fillId="0" borderId="0" xfId="3" applyNumberFormat="1" applyFont="1" applyBorder="1" applyAlignment="1">
      <alignment horizontal="right" vertical="top" wrapText="1"/>
    </xf>
    <xf numFmtId="167" fontId="34" fillId="0" borderId="0" xfId="3" applyNumberFormat="1" applyFont="1" applyBorder="1" applyAlignment="1">
      <alignment horizontal="center" vertical="center" wrapText="1"/>
    </xf>
    <xf numFmtId="167" fontId="34" fillId="0" borderId="0" xfId="3" applyNumberFormat="1" applyFont="1" applyBorder="1" applyAlignment="1">
      <alignment horizontal="right" vertical="center" wrapText="1"/>
    </xf>
    <xf numFmtId="0" fontId="34" fillId="0" borderId="0" xfId="2" applyFont="1"/>
    <xf numFmtId="0" fontId="32" fillId="0" borderId="0" xfId="2" applyFont="1" applyAlignment="1">
      <alignment horizontal="left" vertical="center"/>
    </xf>
    <xf numFmtId="0" fontId="34" fillId="0" borderId="0" xfId="2" applyFont="1" applyAlignment="1">
      <alignment horizontal="center" wrapText="1"/>
    </xf>
    <xf numFmtId="167" fontId="34" fillId="0" borderId="0" xfId="3" applyNumberFormat="1" applyFont="1" applyBorder="1"/>
    <xf numFmtId="0" fontId="34" fillId="0" borderId="0" xfId="2" applyFont="1" applyAlignment="1">
      <alignment horizontal="center"/>
    </xf>
    <xf numFmtId="0" fontId="28" fillId="0" borderId="0" xfId="2" applyFont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167" fontId="35" fillId="0" borderId="0" xfId="3" applyNumberFormat="1" applyFont="1" applyBorder="1" applyAlignment="1">
      <alignment horizontal="center" vertical="center" wrapText="1"/>
    </xf>
    <xf numFmtId="167" fontId="35" fillId="0" borderId="0" xfId="3" applyNumberFormat="1" applyFont="1" applyBorder="1" applyAlignment="1">
      <alignment horizontal="right" vertical="top" wrapText="1"/>
    </xf>
    <xf numFmtId="0" fontId="15" fillId="0" borderId="0" xfId="2"/>
    <xf numFmtId="0" fontId="26" fillId="0" borderId="0" xfId="2" applyFont="1" applyAlignment="1">
      <alignment horizontal="center" wrapText="1"/>
    </xf>
    <xf numFmtId="167" fontId="26" fillId="0" borderId="0" xfId="3" applyNumberFormat="1" applyFont="1" applyBorder="1"/>
    <xf numFmtId="0" fontId="26" fillId="0" borderId="0" xfId="2" applyFont="1" applyAlignment="1">
      <alignment horizontal="center"/>
    </xf>
    <xf numFmtId="167" fontId="35" fillId="0" borderId="0" xfId="3" applyNumberFormat="1" applyFont="1" applyBorder="1"/>
    <xf numFmtId="0" fontId="26" fillId="0" borderId="0" xfId="2" applyFont="1" applyAlignment="1">
      <alignment horizontal="left" vertical="center" wrapText="1" indent="1"/>
    </xf>
    <xf numFmtId="167" fontId="36" fillId="3" borderId="0" xfId="3" applyNumberFormat="1" applyFont="1" applyFill="1" applyBorder="1"/>
    <xf numFmtId="167" fontId="25" fillId="3" borderId="1" xfId="3" applyNumberFormat="1" applyFont="1" applyFill="1" applyBorder="1" applyAlignment="1">
      <alignment vertical="center"/>
    </xf>
    <xf numFmtId="0" fontId="25" fillId="0" borderId="0" xfId="2" applyFont="1" applyAlignment="1">
      <alignment horizontal="center"/>
    </xf>
    <xf numFmtId="0" fontId="37" fillId="0" borderId="0" xfId="2" applyFont="1" applyAlignment="1">
      <alignment horizontal="left" vertical="center" wrapText="1" indent="2"/>
    </xf>
    <xf numFmtId="167" fontId="35" fillId="0" borderId="0" xfId="3" applyNumberFormat="1" applyFont="1" applyFill="1" applyBorder="1" applyAlignment="1">
      <alignment vertical="center"/>
    </xf>
    <xf numFmtId="167" fontId="35" fillId="0" borderId="0" xfId="3" applyNumberFormat="1" applyFont="1" applyFill="1" applyBorder="1"/>
    <xf numFmtId="0" fontId="26" fillId="0" borderId="0" xfId="2" applyFont="1" applyAlignment="1">
      <alignment wrapText="1"/>
    </xf>
    <xf numFmtId="167" fontId="25" fillId="3" borderId="0" xfId="3" applyNumberFormat="1" applyFont="1" applyFill="1" applyBorder="1" applyAlignment="1">
      <alignment vertical="center"/>
    </xf>
    <xf numFmtId="167" fontId="36" fillId="3" borderId="1" xfId="3" applyNumberFormat="1" applyFont="1" applyFill="1" applyBorder="1" applyAlignment="1">
      <alignment vertical="center"/>
    </xf>
    <xf numFmtId="167" fontId="36" fillId="0" borderId="0" xfId="3" applyNumberFormat="1" applyFont="1" applyFill="1" applyBorder="1" applyAlignment="1">
      <alignment vertical="center"/>
    </xf>
    <xf numFmtId="167" fontId="34" fillId="0" borderId="0" xfId="3" applyNumberFormat="1" applyFont="1" applyFill="1" applyBorder="1" applyAlignment="1">
      <alignment vertical="center"/>
    </xf>
    <xf numFmtId="0" fontId="38" fillId="0" borderId="0" xfId="2" applyFont="1" applyAlignment="1">
      <alignment horizontal="center"/>
    </xf>
    <xf numFmtId="0" fontId="37" fillId="0" borderId="0" xfId="2" applyFont="1" applyAlignment="1">
      <alignment horizontal="left" vertical="center" wrapText="1" indent="1"/>
    </xf>
    <xf numFmtId="167" fontId="36" fillId="3" borderId="2" xfId="3" applyNumberFormat="1" applyFont="1" applyFill="1" applyBorder="1"/>
    <xf numFmtId="167" fontId="36" fillId="3" borderId="2" xfId="3" applyNumberFormat="1" applyFont="1" applyFill="1" applyBorder="1" applyAlignment="1">
      <alignment vertical="center"/>
    </xf>
    <xf numFmtId="167" fontId="26" fillId="0" borderId="0" xfId="3" applyNumberFormat="1" applyFont="1" applyFill="1" applyBorder="1"/>
    <xf numFmtId="167" fontId="36" fillId="3" borderId="0" xfId="3" applyNumberFormat="1" applyFont="1" applyFill="1" applyBorder="1" applyAlignment="1"/>
    <xf numFmtId="167" fontId="34" fillId="0" borderId="0" xfId="3" applyNumberFormat="1" applyFont="1" applyFill="1" applyBorder="1" applyAlignment="1"/>
    <xf numFmtId="0" fontId="37" fillId="0" borderId="0" xfId="2" applyFont="1" applyAlignment="1">
      <alignment horizontal="left" vertical="center" wrapText="1"/>
    </xf>
    <xf numFmtId="167" fontId="38" fillId="0" borderId="0" xfId="3" applyNumberFormat="1" applyFont="1" applyFill="1" applyBorder="1"/>
    <xf numFmtId="167" fontId="36" fillId="0" borderId="0" xfId="3" applyNumberFormat="1" applyFont="1" applyBorder="1"/>
    <xf numFmtId="167" fontId="34" fillId="0" borderId="0" xfId="3" applyNumberFormat="1" applyFont="1" applyFill="1" applyBorder="1"/>
    <xf numFmtId="0" fontId="28" fillId="0" borderId="0" xfId="2" applyFont="1" applyAlignment="1">
      <alignment horizontal="left" vertical="center" wrapText="1"/>
    </xf>
    <xf numFmtId="167" fontId="36" fillId="3" borderId="3" xfId="3" applyNumberFormat="1" applyFont="1" applyFill="1" applyBorder="1" applyAlignment="1">
      <alignment horizontal="left" vertical="center"/>
    </xf>
    <xf numFmtId="167" fontId="36" fillId="0" borderId="0" xfId="3" applyNumberFormat="1" applyFont="1" applyBorder="1" applyAlignment="1">
      <alignment horizontal="left" vertical="center"/>
    </xf>
    <xf numFmtId="167" fontId="36" fillId="3" borderId="3" xfId="3" applyNumberFormat="1" applyFont="1" applyFill="1" applyBorder="1" applyAlignment="1">
      <alignment vertical="center"/>
    </xf>
    <xf numFmtId="0" fontId="39" fillId="0" borderId="0" xfId="2" applyFont="1" applyAlignment="1">
      <alignment horizontal="left" vertical="center"/>
    </xf>
    <xf numFmtId="0" fontId="26" fillId="0" borderId="5" xfId="2" applyFont="1" applyBorder="1"/>
    <xf numFmtId="0" fontId="26" fillId="0" borderId="6" xfId="2" applyFont="1" applyBorder="1"/>
    <xf numFmtId="167" fontId="38" fillId="0" borderId="0" xfId="3" applyNumberFormat="1" applyFont="1" applyFill="1" applyBorder="1" applyAlignment="1">
      <alignment vertical="center"/>
    </xf>
    <xf numFmtId="164" fontId="40" fillId="0" borderId="7" xfId="2" applyNumberFormat="1" applyFont="1" applyBorder="1"/>
    <xf numFmtId="164" fontId="40" fillId="0" borderId="8" xfId="2" applyNumberFormat="1" applyFont="1" applyBorder="1"/>
    <xf numFmtId="0" fontId="41" fillId="0" borderId="0" xfId="2" applyFont="1"/>
    <xf numFmtId="0" fontId="42" fillId="0" borderId="0" xfId="2" applyFont="1" applyAlignment="1">
      <alignment horizontal="center" wrapText="1"/>
    </xf>
    <xf numFmtId="0" fontId="42" fillId="0" borderId="0" xfId="2" applyFont="1"/>
    <xf numFmtId="0" fontId="26" fillId="0" borderId="7" xfId="2" applyFont="1" applyBorder="1"/>
    <xf numFmtId="0" fontId="26" fillId="0" borderId="8" xfId="2" applyFont="1" applyBorder="1"/>
    <xf numFmtId="0" fontId="31" fillId="0" borderId="0" xfId="2" applyFont="1" applyAlignment="1">
      <alignment horizontal="left" vertical="center"/>
    </xf>
    <xf numFmtId="167" fontId="25" fillId="0" borderId="0" xfId="3" applyNumberFormat="1" applyFont="1" applyFill="1" applyBorder="1" applyAlignment="1">
      <alignment vertical="center"/>
    </xf>
    <xf numFmtId="0" fontId="26" fillId="0" borderId="9" xfId="2" applyFont="1" applyBorder="1"/>
    <xf numFmtId="0" fontId="26" fillId="0" borderId="10" xfId="2" applyFont="1" applyBorder="1"/>
    <xf numFmtId="0" fontId="35" fillId="0" borderId="0" xfId="4" applyFont="1" applyAlignment="1">
      <alignment horizontal="right" vertical="center"/>
    </xf>
    <xf numFmtId="0" fontId="35" fillId="0" borderId="0" xfId="2" applyFont="1" applyAlignment="1">
      <alignment horizontal="center" wrapText="1"/>
    </xf>
    <xf numFmtId="0" fontId="35" fillId="0" borderId="0" xfId="2" applyFont="1"/>
    <xf numFmtId="0" fontId="35" fillId="0" borderId="0" xfId="4" applyFont="1" applyAlignment="1">
      <alignment horizontal="center" vertical="center"/>
    </xf>
    <xf numFmtId="0" fontId="40" fillId="0" borderId="0" xfId="2" applyFont="1"/>
    <xf numFmtId="0" fontId="43" fillId="0" borderId="0" xfId="4" applyFont="1" applyAlignment="1">
      <alignment vertical="center"/>
    </xf>
    <xf numFmtId="0" fontId="44" fillId="0" borderId="0" xfId="2" applyFont="1" applyAlignment="1">
      <alignment horizontal="center" vertical="center" wrapText="1"/>
    </xf>
    <xf numFmtId="0" fontId="45" fillId="0" borderId="0" xfId="4" applyFont="1" applyAlignment="1">
      <alignment vertical="center"/>
    </xf>
    <xf numFmtId="0" fontId="28" fillId="0" borderId="0" xfId="2" applyFont="1" applyFill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</cellXfs>
  <cellStyles count="9">
    <cellStyle name="Comma 2" xfId="6"/>
    <cellStyle name="Normal" xfId="0" builtinId="0"/>
    <cellStyle name="Normal 2 2" xfId="2"/>
    <cellStyle name="Normal_BAL" xfId="4"/>
    <cellStyle name="Валута 2" xfId="5"/>
    <cellStyle name="Запетая 2" xfId="3"/>
    <cellStyle name="Нормален 2" xfId="7"/>
    <cellStyle name="Нормален 2 2" xfId="8"/>
    <cellStyle name="Нормален 4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8"/>
  <sheetViews>
    <sheetView tabSelected="1" zoomScale="90" zoomScaleNormal="90" zoomScaleSheetLayoutView="90" workbookViewId="0">
      <selection activeCell="P42" sqref="P42"/>
    </sheetView>
  </sheetViews>
  <sheetFormatPr defaultRowHeight="15"/>
  <cols>
    <col min="1" max="1" width="31.42578125" style="64" customWidth="1"/>
    <col min="2" max="2" width="5.85546875" style="94" hidden="1" customWidth="1"/>
    <col min="3" max="3" width="13.140625" style="64" customWidth="1"/>
    <col min="4" max="4" width="1" style="64" customWidth="1"/>
    <col min="5" max="5" width="13.140625" style="64" customWidth="1"/>
    <col min="6" max="6" width="3.42578125" style="64" customWidth="1"/>
    <col min="7" max="7" width="30.85546875" style="64" customWidth="1"/>
    <col min="8" max="8" width="6.5703125" style="64" hidden="1" customWidth="1"/>
    <col min="9" max="9" width="13.140625" style="64" customWidth="1"/>
    <col min="10" max="10" width="1" style="64" customWidth="1"/>
    <col min="11" max="11" width="13.140625" style="64" customWidth="1"/>
    <col min="12" max="252" width="9.140625" style="64"/>
    <col min="253" max="253" width="49.42578125" style="64" customWidth="1"/>
    <col min="254" max="254" width="11" style="64" customWidth="1"/>
    <col min="255" max="255" width="3.28515625" style="64" customWidth="1"/>
    <col min="256" max="256" width="13.85546875" style="64" customWidth="1"/>
    <col min="257" max="257" width="3.140625" style="64" customWidth="1"/>
    <col min="258" max="258" width="15" style="64" customWidth="1"/>
    <col min="259" max="508" width="9.140625" style="64"/>
    <col min="509" max="509" width="49.42578125" style="64" customWidth="1"/>
    <col min="510" max="510" width="11" style="64" customWidth="1"/>
    <col min="511" max="511" width="3.28515625" style="64" customWidth="1"/>
    <col min="512" max="512" width="13.85546875" style="64" customWidth="1"/>
    <col min="513" max="513" width="3.140625" style="64" customWidth="1"/>
    <col min="514" max="514" width="15" style="64" customWidth="1"/>
    <col min="515" max="764" width="9.140625" style="64"/>
    <col min="765" max="765" width="49.42578125" style="64" customWidth="1"/>
    <col min="766" max="766" width="11" style="64" customWidth="1"/>
    <col min="767" max="767" width="3.28515625" style="64" customWidth="1"/>
    <col min="768" max="768" width="13.85546875" style="64" customWidth="1"/>
    <col min="769" max="769" width="3.140625" style="64" customWidth="1"/>
    <col min="770" max="770" width="15" style="64" customWidth="1"/>
    <col min="771" max="1020" width="9.140625" style="64"/>
    <col min="1021" max="1021" width="49.42578125" style="64" customWidth="1"/>
    <col min="1022" max="1022" width="11" style="64" customWidth="1"/>
    <col min="1023" max="1023" width="3.28515625" style="64" customWidth="1"/>
    <col min="1024" max="1024" width="13.85546875" style="64" customWidth="1"/>
    <col min="1025" max="1025" width="3.140625" style="64" customWidth="1"/>
    <col min="1026" max="1026" width="15" style="64" customWidth="1"/>
    <col min="1027" max="1276" width="9.140625" style="64"/>
    <col min="1277" max="1277" width="49.42578125" style="64" customWidth="1"/>
    <col min="1278" max="1278" width="11" style="64" customWidth="1"/>
    <col min="1279" max="1279" width="3.28515625" style="64" customWidth="1"/>
    <col min="1280" max="1280" width="13.85546875" style="64" customWidth="1"/>
    <col min="1281" max="1281" width="3.140625" style="64" customWidth="1"/>
    <col min="1282" max="1282" width="15" style="64" customWidth="1"/>
    <col min="1283" max="1532" width="9.140625" style="64"/>
    <col min="1533" max="1533" width="49.42578125" style="64" customWidth="1"/>
    <col min="1534" max="1534" width="11" style="64" customWidth="1"/>
    <col min="1535" max="1535" width="3.28515625" style="64" customWidth="1"/>
    <col min="1536" max="1536" width="13.85546875" style="64" customWidth="1"/>
    <col min="1537" max="1537" width="3.140625" style="64" customWidth="1"/>
    <col min="1538" max="1538" width="15" style="64" customWidth="1"/>
    <col min="1539" max="1788" width="9.140625" style="64"/>
    <col min="1789" max="1789" width="49.42578125" style="64" customWidth="1"/>
    <col min="1790" max="1790" width="11" style="64" customWidth="1"/>
    <col min="1791" max="1791" width="3.28515625" style="64" customWidth="1"/>
    <col min="1792" max="1792" width="13.85546875" style="64" customWidth="1"/>
    <col min="1793" max="1793" width="3.140625" style="64" customWidth="1"/>
    <col min="1794" max="1794" width="15" style="64" customWidth="1"/>
    <col min="1795" max="2044" width="9.140625" style="64"/>
    <col min="2045" max="2045" width="49.42578125" style="64" customWidth="1"/>
    <col min="2046" max="2046" width="11" style="64" customWidth="1"/>
    <col min="2047" max="2047" width="3.28515625" style="64" customWidth="1"/>
    <col min="2048" max="2048" width="13.85546875" style="64" customWidth="1"/>
    <col min="2049" max="2049" width="3.140625" style="64" customWidth="1"/>
    <col min="2050" max="2050" width="15" style="64" customWidth="1"/>
    <col min="2051" max="2300" width="9.140625" style="64"/>
    <col min="2301" max="2301" width="49.42578125" style="64" customWidth="1"/>
    <col min="2302" max="2302" width="11" style="64" customWidth="1"/>
    <col min="2303" max="2303" width="3.28515625" style="64" customWidth="1"/>
    <col min="2304" max="2304" width="13.85546875" style="64" customWidth="1"/>
    <col min="2305" max="2305" width="3.140625" style="64" customWidth="1"/>
    <col min="2306" max="2306" width="15" style="64" customWidth="1"/>
    <col min="2307" max="2556" width="9.140625" style="64"/>
    <col min="2557" max="2557" width="49.42578125" style="64" customWidth="1"/>
    <col min="2558" max="2558" width="11" style="64" customWidth="1"/>
    <col min="2559" max="2559" width="3.28515625" style="64" customWidth="1"/>
    <col min="2560" max="2560" width="13.85546875" style="64" customWidth="1"/>
    <col min="2561" max="2561" width="3.140625" style="64" customWidth="1"/>
    <col min="2562" max="2562" width="15" style="64" customWidth="1"/>
    <col min="2563" max="2812" width="9.140625" style="64"/>
    <col min="2813" max="2813" width="49.42578125" style="64" customWidth="1"/>
    <col min="2814" max="2814" width="11" style="64" customWidth="1"/>
    <col min="2815" max="2815" width="3.28515625" style="64" customWidth="1"/>
    <col min="2816" max="2816" width="13.85546875" style="64" customWidth="1"/>
    <col min="2817" max="2817" width="3.140625" style="64" customWidth="1"/>
    <col min="2818" max="2818" width="15" style="64" customWidth="1"/>
    <col min="2819" max="3068" width="9.140625" style="64"/>
    <col min="3069" max="3069" width="49.42578125" style="64" customWidth="1"/>
    <col min="3070" max="3070" width="11" style="64" customWidth="1"/>
    <col min="3071" max="3071" width="3.28515625" style="64" customWidth="1"/>
    <col min="3072" max="3072" width="13.85546875" style="64" customWidth="1"/>
    <col min="3073" max="3073" width="3.140625" style="64" customWidth="1"/>
    <col min="3074" max="3074" width="15" style="64" customWidth="1"/>
    <col min="3075" max="3324" width="9.140625" style="64"/>
    <col min="3325" max="3325" width="49.42578125" style="64" customWidth="1"/>
    <col min="3326" max="3326" width="11" style="64" customWidth="1"/>
    <col min="3327" max="3327" width="3.28515625" style="64" customWidth="1"/>
    <col min="3328" max="3328" width="13.85546875" style="64" customWidth="1"/>
    <col min="3329" max="3329" width="3.140625" style="64" customWidth="1"/>
    <col min="3330" max="3330" width="15" style="64" customWidth="1"/>
    <col min="3331" max="3580" width="9.140625" style="64"/>
    <col min="3581" max="3581" width="49.42578125" style="64" customWidth="1"/>
    <col min="3582" max="3582" width="11" style="64" customWidth="1"/>
    <col min="3583" max="3583" width="3.28515625" style="64" customWidth="1"/>
    <col min="3584" max="3584" width="13.85546875" style="64" customWidth="1"/>
    <col min="3585" max="3585" width="3.140625" style="64" customWidth="1"/>
    <col min="3586" max="3586" width="15" style="64" customWidth="1"/>
    <col min="3587" max="3836" width="9.140625" style="64"/>
    <col min="3837" max="3837" width="49.42578125" style="64" customWidth="1"/>
    <col min="3838" max="3838" width="11" style="64" customWidth="1"/>
    <col min="3839" max="3839" width="3.28515625" style="64" customWidth="1"/>
    <col min="3840" max="3840" width="13.85546875" style="64" customWidth="1"/>
    <col min="3841" max="3841" width="3.140625" style="64" customWidth="1"/>
    <col min="3842" max="3842" width="15" style="64" customWidth="1"/>
    <col min="3843" max="4092" width="9.140625" style="64"/>
    <col min="4093" max="4093" width="49.42578125" style="64" customWidth="1"/>
    <col min="4094" max="4094" width="11" style="64" customWidth="1"/>
    <col min="4095" max="4095" width="3.28515625" style="64" customWidth="1"/>
    <col min="4096" max="4096" width="13.85546875" style="64" customWidth="1"/>
    <col min="4097" max="4097" width="3.140625" style="64" customWidth="1"/>
    <col min="4098" max="4098" width="15" style="64" customWidth="1"/>
    <col min="4099" max="4348" width="9.140625" style="64"/>
    <col min="4349" max="4349" width="49.42578125" style="64" customWidth="1"/>
    <col min="4350" max="4350" width="11" style="64" customWidth="1"/>
    <col min="4351" max="4351" width="3.28515625" style="64" customWidth="1"/>
    <col min="4352" max="4352" width="13.85546875" style="64" customWidth="1"/>
    <col min="4353" max="4353" width="3.140625" style="64" customWidth="1"/>
    <col min="4354" max="4354" width="15" style="64" customWidth="1"/>
    <col min="4355" max="4604" width="9.140625" style="64"/>
    <col min="4605" max="4605" width="49.42578125" style="64" customWidth="1"/>
    <col min="4606" max="4606" width="11" style="64" customWidth="1"/>
    <col min="4607" max="4607" width="3.28515625" style="64" customWidth="1"/>
    <col min="4608" max="4608" width="13.85546875" style="64" customWidth="1"/>
    <col min="4609" max="4609" width="3.140625" style="64" customWidth="1"/>
    <col min="4610" max="4610" width="15" style="64" customWidth="1"/>
    <col min="4611" max="4860" width="9.140625" style="64"/>
    <col min="4861" max="4861" width="49.42578125" style="64" customWidth="1"/>
    <col min="4862" max="4862" width="11" style="64" customWidth="1"/>
    <col min="4863" max="4863" width="3.28515625" style="64" customWidth="1"/>
    <col min="4864" max="4864" width="13.85546875" style="64" customWidth="1"/>
    <col min="4865" max="4865" width="3.140625" style="64" customWidth="1"/>
    <col min="4866" max="4866" width="15" style="64" customWidth="1"/>
    <col min="4867" max="5116" width="9.140625" style="64"/>
    <col min="5117" max="5117" width="49.42578125" style="64" customWidth="1"/>
    <col min="5118" max="5118" width="11" style="64" customWidth="1"/>
    <col min="5119" max="5119" width="3.28515625" style="64" customWidth="1"/>
    <col min="5120" max="5120" width="13.85546875" style="64" customWidth="1"/>
    <col min="5121" max="5121" width="3.140625" style="64" customWidth="1"/>
    <col min="5122" max="5122" width="15" style="64" customWidth="1"/>
    <col min="5123" max="5372" width="9.140625" style="64"/>
    <col min="5373" max="5373" width="49.42578125" style="64" customWidth="1"/>
    <col min="5374" max="5374" width="11" style="64" customWidth="1"/>
    <col min="5375" max="5375" width="3.28515625" style="64" customWidth="1"/>
    <col min="5376" max="5376" width="13.85546875" style="64" customWidth="1"/>
    <col min="5377" max="5377" width="3.140625" style="64" customWidth="1"/>
    <col min="5378" max="5378" width="15" style="64" customWidth="1"/>
    <col min="5379" max="5628" width="9.140625" style="64"/>
    <col min="5629" max="5629" width="49.42578125" style="64" customWidth="1"/>
    <col min="5630" max="5630" width="11" style="64" customWidth="1"/>
    <col min="5631" max="5631" width="3.28515625" style="64" customWidth="1"/>
    <col min="5632" max="5632" width="13.85546875" style="64" customWidth="1"/>
    <col min="5633" max="5633" width="3.140625" style="64" customWidth="1"/>
    <col min="5634" max="5634" width="15" style="64" customWidth="1"/>
    <col min="5635" max="5884" width="9.140625" style="64"/>
    <col min="5885" max="5885" width="49.42578125" style="64" customWidth="1"/>
    <col min="5886" max="5886" width="11" style="64" customWidth="1"/>
    <col min="5887" max="5887" width="3.28515625" style="64" customWidth="1"/>
    <col min="5888" max="5888" width="13.85546875" style="64" customWidth="1"/>
    <col min="5889" max="5889" width="3.140625" style="64" customWidth="1"/>
    <col min="5890" max="5890" width="15" style="64" customWidth="1"/>
    <col min="5891" max="6140" width="9.140625" style="64"/>
    <col min="6141" max="6141" width="49.42578125" style="64" customWidth="1"/>
    <col min="6142" max="6142" width="11" style="64" customWidth="1"/>
    <col min="6143" max="6143" width="3.28515625" style="64" customWidth="1"/>
    <col min="6144" max="6144" width="13.85546875" style="64" customWidth="1"/>
    <col min="6145" max="6145" width="3.140625" style="64" customWidth="1"/>
    <col min="6146" max="6146" width="15" style="64" customWidth="1"/>
    <col min="6147" max="6396" width="9.140625" style="64"/>
    <col min="6397" max="6397" width="49.42578125" style="64" customWidth="1"/>
    <col min="6398" max="6398" width="11" style="64" customWidth="1"/>
    <col min="6399" max="6399" width="3.28515625" style="64" customWidth="1"/>
    <col min="6400" max="6400" width="13.85546875" style="64" customWidth="1"/>
    <col min="6401" max="6401" width="3.140625" style="64" customWidth="1"/>
    <col min="6402" max="6402" width="15" style="64" customWidth="1"/>
    <col min="6403" max="6652" width="9.140625" style="64"/>
    <col min="6653" max="6653" width="49.42578125" style="64" customWidth="1"/>
    <col min="6654" max="6654" width="11" style="64" customWidth="1"/>
    <col min="6655" max="6655" width="3.28515625" style="64" customWidth="1"/>
    <col min="6656" max="6656" width="13.85546875" style="64" customWidth="1"/>
    <col min="6657" max="6657" width="3.140625" style="64" customWidth="1"/>
    <col min="6658" max="6658" width="15" style="64" customWidth="1"/>
    <col min="6659" max="6908" width="9.140625" style="64"/>
    <col min="6909" max="6909" width="49.42578125" style="64" customWidth="1"/>
    <col min="6910" max="6910" width="11" style="64" customWidth="1"/>
    <col min="6911" max="6911" width="3.28515625" style="64" customWidth="1"/>
    <col min="6912" max="6912" width="13.85546875" style="64" customWidth="1"/>
    <col min="6913" max="6913" width="3.140625" style="64" customWidth="1"/>
    <col min="6914" max="6914" width="15" style="64" customWidth="1"/>
    <col min="6915" max="7164" width="9.140625" style="64"/>
    <col min="7165" max="7165" width="49.42578125" style="64" customWidth="1"/>
    <col min="7166" max="7166" width="11" style="64" customWidth="1"/>
    <col min="7167" max="7167" width="3.28515625" style="64" customWidth="1"/>
    <col min="7168" max="7168" width="13.85546875" style="64" customWidth="1"/>
    <col min="7169" max="7169" width="3.140625" style="64" customWidth="1"/>
    <col min="7170" max="7170" width="15" style="64" customWidth="1"/>
    <col min="7171" max="7420" width="9.140625" style="64"/>
    <col min="7421" max="7421" width="49.42578125" style="64" customWidth="1"/>
    <col min="7422" max="7422" width="11" style="64" customWidth="1"/>
    <col min="7423" max="7423" width="3.28515625" style="64" customWidth="1"/>
    <col min="7424" max="7424" width="13.85546875" style="64" customWidth="1"/>
    <col min="7425" max="7425" width="3.140625" style="64" customWidth="1"/>
    <col min="7426" max="7426" width="15" style="64" customWidth="1"/>
    <col min="7427" max="7676" width="9.140625" style="64"/>
    <col min="7677" max="7677" width="49.42578125" style="64" customWidth="1"/>
    <col min="7678" max="7678" width="11" style="64" customWidth="1"/>
    <col min="7679" max="7679" width="3.28515625" style="64" customWidth="1"/>
    <col min="7680" max="7680" width="13.85546875" style="64" customWidth="1"/>
    <col min="7681" max="7681" width="3.140625" style="64" customWidth="1"/>
    <col min="7682" max="7682" width="15" style="64" customWidth="1"/>
    <col min="7683" max="7932" width="9.140625" style="64"/>
    <col min="7933" max="7933" width="49.42578125" style="64" customWidth="1"/>
    <col min="7934" max="7934" width="11" style="64" customWidth="1"/>
    <col min="7935" max="7935" width="3.28515625" style="64" customWidth="1"/>
    <col min="7936" max="7936" width="13.85546875" style="64" customWidth="1"/>
    <col min="7937" max="7937" width="3.140625" style="64" customWidth="1"/>
    <col min="7938" max="7938" width="15" style="64" customWidth="1"/>
    <col min="7939" max="8188" width="9.140625" style="64"/>
    <col min="8189" max="8189" width="49.42578125" style="64" customWidth="1"/>
    <col min="8190" max="8190" width="11" style="64" customWidth="1"/>
    <col min="8191" max="8191" width="3.28515625" style="64" customWidth="1"/>
    <col min="8192" max="8192" width="13.85546875" style="64" customWidth="1"/>
    <col min="8193" max="8193" width="3.140625" style="64" customWidth="1"/>
    <col min="8194" max="8194" width="15" style="64" customWidth="1"/>
    <col min="8195" max="8444" width="9.140625" style="64"/>
    <col min="8445" max="8445" width="49.42578125" style="64" customWidth="1"/>
    <col min="8446" max="8446" width="11" style="64" customWidth="1"/>
    <col min="8447" max="8447" width="3.28515625" style="64" customWidth="1"/>
    <col min="8448" max="8448" width="13.85546875" style="64" customWidth="1"/>
    <col min="8449" max="8449" width="3.140625" style="64" customWidth="1"/>
    <col min="8450" max="8450" width="15" style="64" customWidth="1"/>
    <col min="8451" max="8700" width="9.140625" style="64"/>
    <col min="8701" max="8701" width="49.42578125" style="64" customWidth="1"/>
    <col min="8702" max="8702" width="11" style="64" customWidth="1"/>
    <col min="8703" max="8703" width="3.28515625" style="64" customWidth="1"/>
    <col min="8704" max="8704" width="13.85546875" style="64" customWidth="1"/>
    <col min="8705" max="8705" width="3.140625" style="64" customWidth="1"/>
    <col min="8706" max="8706" width="15" style="64" customWidth="1"/>
    <col min="8707" max="8956" width="9.140625" style="64"/>
    <col min="8957" max="8957" width="49.42578125" style="64" customWidth="1"/>
    <col min="8958" max="8958" width="11" style="64" customWidth="1"/>
    <col min="8959" max="8959" width="3.28515625" style="64" customWidth="1"/>
    <col min="8960" max="8960" width="13.85546875" style="64" customWidth="1"/>
    <col min="8961" max="8961" width="3.140625" style="64" customWidth="1"/>
    <col min="8962" max="8962" width="15" style="64" customWidth="1"/>
    <col min="8963" max="9212" width="9.140625" style="64"/>
    <col min="9213" max="9213" width="49.42578125" style="64" customWidth="1"/>
    <col min="9214" max="9214" width="11" style="64" customWidth="1"/>
    <col min="9215" max="9215" width="3.28515625" style="64" customWidth="1"/>
    <col min="9216" max="9216" width="13.85546875" style="64" customWidth="1"/>
    <col min="9217" max="9217" width="3.140625" style="64" customWidth="1"/>
    <col min="9218" max="9218" width="15" style="64" customWidth="1"/>
    <col min="9219" max="9468" width="9.140625" style="64"/>
    <col min="9469" max="9469" width="49.42578125" style="64" customWidth="1"/>
    <col min="9470" max="9470" width="11" style="64" customWidth="1"/>
    <col min="9471" max="9471" width="3.28515625" style="64" customWidth="1"/>
    <col min="9472" max="9472" width="13.85546875" style="64" customWidth="1"/>
    <col min="9473" max="9473" width="3.140625" style="64" customWidth="1"/>
    <col min="9474" max="9474" width="15" style="64" customWidth="1"/>
    <col min="9475" max="9724" width="9.140625" style="64"/>
    <col min="9725" max="9725" width="49.42578125" style="64" customWidth="1"/>
    <col min="9726" max="9726" width="11" style="64" customWidth="1"/>
    <col min="9727" max="9727" width="3.28515625" style="64" customWidth="1"/>
    <col min="9728" max="9728" width="13.85546875" style="64" customWidth="1"/>
    <col min="9729" max="9729" width="3.140625" style="64" customWidth="1"/>
    <col min="9730" max="9730" width="15" style="64" customWidth="1"/>
    <col min="9731" max="9980" width="9.140625" style="64"/>
    <col min="9981" max="9981" width="49.42578125" style="64" customWidth="1"/>
    <col min="9982" max="9982" width="11" style="64" customWidth="1"/>
    <col min="9983" max="9983" width="3.28515625" style="64" customWidth="1"/>
    <col min="9984" max="9984" width="13.85546875" style="64" customWidth="1"/>
    <col min="9985" max="9985" width="3.140625" style="64" customWidth="1"/>
    <col min="9986" max="9986" width="15" style="64" customWidth="1"/>
    <col min="9987" max="10236" width="9.140625" style="64"/>
    <col min="10237" max="10237" width="49.42578125" style="64" customWidth="1"/>
    <col min="10238" max="10238" width="11" style="64" customWidth="1"/>
    <col min="10239" max="10239" width="3.28515625" style="64" customWidth="1"/>
    <col min="10240" max="10240" width="13.85546875" style="64" customWidth="1"/>
    <col min="10241" max="10241" width="3.140625" style="64" customWidth="1"/>
    <col min="10242" max="10242" width="15" style="64" customWidth="1"/>
    <col min="10243" max="10492" width="9.140625" style="64"/>
    <col min="10493" max="10493" width="49.42578125" style="64" customWidth="1"/>
    <col min="10494" max="10494" width="11" style="64" customWidth="1"/>
    <col min="10495" max="10495" width="3.28515625" style="64" customWidth="1"/>
    <col min="10496" max="10496" width="13.85546875" style="64" customWidth="1"/>
    <col min="10497" max="10497" width="3.140625" style="64" customWidth="1"/>
    <col min="10498" max="10498" width="15" style="64" customWidth="1"/>
    <col min="10499" max="10748" width="9.140625" style="64"/>
    <col min="10749" max="10749" width="49.42578125" style="64" customWidth="1"/>
    <col min="10750" max="10750" width="11" style="64" customWidth="1"/>
    <col min="10751" max="10751" width="3.28515625" style="64" customWidth="1"/>
    <col min="10752" max="10752" width="13.85546875" style="64" customWidth="1"/>
    <col min="10753" max="10753" width="3.140625" style="64" customWidth="1"/>
    <col min="10754" max="10754" width="15" style="64" customWidth="1"/>
    <col min="10755" max="11004" width="9.140625" style="64"/>
    <col min="11005" max="11005" width="49.42578125" style="64" customWidth="1"/>
    <col min="11006" max="11006" width="11" style="64" customWidth="1"/>
    <col min="11007" max="11007" width="3.28515625" style="64" customWidth="1"/>
    <col min="11008" max="11008" width="13.85546875" style="64" customWidth="1"/>
    <col min="11009" max="11009" width="3.140625" style="64" customWidth="1"/>
    <col min="11010" max="11010" width="15" style="64" customWidth="1"/>
    <col min="11011" max="11260" width="9.140625" style="64"/>
    <col min="11261" max="11261" width="49.42578125" style="64" customWidth="1"/>
    <col min="11262" max="11262" width="11" style="64" customWidth="1"/>
    <col min="11263" max="11263" width="3.28515625" style="64" customWidth="1"/>
    <col min="11264" max="11264" width="13.85546875" style="64" customWidth="1"/>
    <col min="11265" max="11265" width="3.140625" style="64" customWidth="1"/>
    <col min="11266" max="11266" width="15" style="64" customWidth="1"/>
    <col min="11267" max="11516" width="9.140625" style="64"/>
    <col min="11517" max="11517" width="49.42578125" style="64" customWidth="1"/>
    <col min="11518" max="11518" width="11" style="64" customWidth="1"/>
    <col min="11519" max="11519" width="3.28515625" style="64" customWidth="1"/>
    <col min="11520" max="11520" width="13.85546875" style="64" customWidth="1"/>
    <col min="11521" max="11521" width="3.140625" style="64" customWidth="1"/>
    <col min="11522" max="11522" width="15" style="64" customWidth="1"/>
    <col min="11523" max="11772" width="9.140625" style="64"/>
    <col min="11773" max="11773" width="49.42578125" style="64" customWidth="1"/>
    <col min="11774" max="11774" width="11" style="64" customWidth="1"/>
    <col min="11775" max="11775" width="3.28515625" style="64" customWidth="1"/>
    <col min="11776" max="11776" width="13.85546875" style="64" customWidth="1"/>
    <col min="11777" max="11777" width="3.140625" style="64" customWidth="1"/>
    <col min="11778" max="11778" width="15" style="64" customWidth="1"/>
    <col min="11779" max="12028" width="9.140625" style="64"/>
    <col min="12029" max="12029" width="49.42578125" style="64" customWidth="1"/>
    <col min="12030" max="12030" width="11" style="64" customWidth="1"/>
    <col min="12031" max="12031" width="3.28515625" style="64" customWidth="1"/>
    <col min="12032" max="12032" width="13.85546875" style="64" customWidth="1"/>
    <col min="12033" max="12033" width="3.140625" style="64" customWidth="1"/>
    <col min="12034" max="12034" width="15" style="64" customWidth="1"/>
    <col min="12035" max="12284" width="9.140625" style="64"/>
    <col min="12285" max="12285" width="49.42578125" style="64" customWidth="1"/>
    <col min="12286" max="12286" width="11" style="64" customWidth="1"/>
    <col min="12287" max="12287" width="3.28515625" style="64" customWidth="1"/>
    <col min="12288" max="12288" width="13.85546875" style="64" customWidth="1"/>
    <col min="12289" max="12289" width="3.140625" style="64" customWidth="1"/>
    <col min="12290" max="12290" width="15" style="64" customWidth="1"/>
    <col min="12291" max="12540" width="9.140625" style="64"/>
    <col min="12541" max="12541" width="49.42578125" style="64" customWidth="1"/>
    <col min="12542" max="12542" width="11" style="64" customWidth="1"/>
    <col min="12543" max="12543" width="3.28515625" style="64" customWidth="1"/>
    <col min="12544" max="12544" width="13.85546875" style="64" customWidth="1"/>
    <col min="12545" max="12545" width="3.140625" style="64" customWidth="1"/>
    <col min="12546" max="12546" width="15" style="64" customWidth="1"/>
    <col min="12547" max="12796" width="9.140625" style="64"/>
    <col min="12797" max="12797" width="49.42578125" style="64" customWidth="1"/>
    <col min="12798" max="12798" width="11" style="64" customWidth="1"/>
    <col min="12799" max="12799" width="3.28515625" style="64" customWidth="1"/>
    <col min="12800" max="12800" width="13.85546875" style="64" customWidth="1"/>
    <col min="12801" max="12801" width="3.140625" style="64" customWidth="1"/>
    <col min="12802" max="12802" width="15" style="64" customWidth="1"/>
    <col min="12803" max="13052" width="9.140625" style="64"/>
    <col min="13053" max="13053" width="49.42578125" style="64" customWidth="1"/>
    <col min="13054" max="13054" width="11" style="64" customWidth="1"/>
    <col min="13055" max="13055" width="3.28515625" style="64" customWidth="1"/>
    <col min="13056" max="13056" width="13.85546875" style="64" customWidth="1"/>
    <col min="13057" max="13057" width="3.140625" style="64" customWidth="1"/>
    <col min="13058" max="13058" width="15" style="64" customWidth="1"/>
    <col min="13059" max="13308" width="9.140625" style="64"/>
    <col min="13309" max="13309" width="49.42578125" style="64" customWidth="1"/>
    <col min="13310" max="13310" width="11" style="64" customWidth="1"/>
    <col min="13311" max="13311" width="3.28515625" style="64" customWidth="1"/>
    <col min="13312" max="13312" width="13.85546875" style="64" customWidth="1"/>
    <col min="13313" max="13313" width="3.140625" style="64" customWidth="1"/>
    <col min="13314" max="13314" width="15" style="64" customWidth="1"/>
    <col min="13315" max="13564" width="9.140625" style="64"/>
    <col min="13565" max="13565" width="49.42578125" style="64" customWidth="1"/>
    <col min="13566" max="13566" width="11" style="64" customWidth="1"/>
    <col min="13567" max="13567" width="3.28515625" style="64" customWidth="1"/>
    <col min="13568" max="13568" width="13.85546875" style="64" customWidth="1"/>
    <col min="13569" max="13569" width="3.140625" style="64" customWidth="1"/>
    <col min="13570" max="13570" width="15" style="64" customWidth="1"/>
    <col min="13571" max="13820" width="9.140625" style="64"/>
    <col min="13821" max="13821" width="49.42578125" style="64" customWidth="1"/>
    <col min="13822" max="13822" width="11" style="64" customWidth="1"/>
    <col min="13823" max="13823" width="3.28515625" style="64" customWidth="1"/>
    <col min="13824" max="13824" width="13.85546875" style="64" customWidth="1"/>
    <col min="13825" max="13825" width="3.140625" style="64" customWidth="1"/>
    <col min="13826" max="13826" width="15" style="64" customWidth="1"/>
    <col min="13827" max="14076" width="9.140625" style="64"/>
    <col min="14077" max="14077" width="49.42578125" style="64" customWidth="1"/>
    <col min="14078" max="14078" width="11" style="64" customWidth="1"/>
    <col min="14079" max="14079" width="3.28515625" style="64" customWidth="1"/>
    <col min="14080" max="14080" width="13.85546875" style="64" customWidth="1"/>
    <col min="14081" max="14081" width="3.140625" style="64" customWidth="1"/>
    <col min="14082" max="14082" width="15" style="64" customWidth="1"/>
    <col min="14083" max="14332" width="9.140625" style="64"/>
    <col min="14333" max="14333" width="49.42578125" style="64" customWidth="1"/>
    <col min="14334" max="14334" width="11" style="64" customWidth="1"/>
    <col min="14335" max="14335" width="3.28515625" style="64" customWidth="1"/>
    <col min="14336" max="14336" width="13.85546875" style="64" customWidth="1"/>
    <col min="14337" max="14337" width="3.140625" style="64" customWidth="1"/>
    <col min="14338" max="14338" width="15" style="64" customWidth="1"/>
    <col min="14339" max="14588" width="9.140625" style="64"/>
    <col min="14589" max="14589" width="49.42578125" style="64" customWidth="1"/>
    <col min="14590" max="14590" width="11" style="64" customWidth="1"/>
    <col min="14591" max="14591" width="3.28515625" style="64" customWidth="1"/>
    <col min="14592" max="14592" width="13.85546875" style="64" customWidth="1"/>
    <col min="14593" max="14593" width="3.140625" style="64" customWidth="1"/>
    <col min="14594" max="14594" width="15" style="64" customWidth="1"/>
    <col min="14595" max="14844" width="9.140625" style="64"/>
    <col min="14845" max="14845" width="49.42578125" style="64" customWidth="1"/>
    <col min="14846" max="14846" width="11" style="64" customWidth="1"/>
    <col min="14847" max="14847" width="3.28515625" style="64" customWidth="1"/>
    <col min="14848" max="14848" width="13.85546875" style="64" customWidth="1"/>
    <col min="14849" max="14849" width="3.140625" style="64" customWidth="1"/>
    <col min="14850" max="14850" width="15" style="64" customWidth="1"/>
    <col min="14851" max="15100" width="9.140625" style="64"/>
    <col min="15101" max="15101" width="49.42578125" style="64" customWidth="1"/>
    <col min="15102" max="15102" width="11" style="64" customWidth="1"/>
    <col min="15103" max="15103" width="3.28515625" style="64" customWidth="1"/>
    <col min="15104" max="15104" width="13.85546875" style="64" customWidth="1"/>
    <col min="15105" max="15105" width="3.140625" style="64" customWidth="1"/>
    <col min="15106" max="15106" width="15" style="64" customWidth="1"/>
    <col min="15107" max="15356" width="9.140625" style="64"/>
    <col min="15357" max="15357" width="49.42578125" style="64" customWidth="1"/>
    <col min="15358" max="15358" width="11" style="64" customWidth="1"/>
    <col min="15359" max="15359" width="3.28515625" style="64" customWidth="1"/>
    <col min="15360" max="15360" width="13.85546875" style="64" customWidth="1"/>
    <col min="15361" max="15361" width="3.140625" style="64" customWidth="1"/>
    <col min="15362" max="15362" width="15" style="64" customWidth="1"/>
    <col min="15363" max="15612" width="9.140625" style="64"/>
    <col min="15613" max="15613" width="49.42578125" style="64" customWidth="1"/>
    <col min="15614" max="15614" width="11" style="64" customWidth="1"/>
    <col min="15615" max="15615" width="3.28515625" style="64" customWidth="1"/>
    <col min="15616" max="15616" width="13.85546875" style="64" customWidth="1"/>
    <col min="15617" max="15617" width="3.140625" style="64" customWidth="1"/>
    <col min="15618" max="15618" width="15" style="64" customWidth="1"/>
    <col min="15619" max="15868" width="9.140625" style="64"/>
    <col min="15869" max="15869" width="49.42578125" style="64" customWidth="1"/>
    <col min="15870" max="15870" width="11" style="64" customWidth="1"/>
    <col min="15871" max="15871" width="3.28515625" style="64" customWidth="1"/>
    <col min="15872" max="15872" width="13.85546875" style="64" customWidth="1"/>
    <col min="15873" max="15873" width="3.140625" style="64" customWidth="1"/>
    <col min="15874" max="15874" width="15" style="64" customWidth="1"/>
    <col min="15875" max="16124" width="9.140625" style="64"/>
    <col min="16125" max="16125" width="49.42578125" style="64" customWidth="1"/>
    <col min="16126" max="16126" width="11" style="64" customWidth="1"/>
    <col min="16127" max="16127" width="3.28515625" style="64" customWidth="1"/>
    <col min="16128" max="16128" width="13.85546875" style="64" customWidth="1"/>
    <col min="16129" max="16129" width="3.140625" style="64" customWidth="1"/>
    <col min="16130" max="16130" width="15" style="64" customWidth="1"/>
    <col min="16131" max="16384" width="9.140625" style="64"/>
  </cols>
  <sheetData>
    <row r="1" spans="1:11">
      <c r="A1" s="1" t="s">
        <v>0</v>
      </c>
      <c r="B1" s="62"/>
      <c r="C1" s="63"/>
      <c r="D1" s="63"/>
      <c r="E1" s="63"/>
    </row>
    <row r="2" spans="1:11">
      <c r="A2" s="65" t="s">
        <v>1</v>
      </c>
      <c r="B2" s="66"/>
      <c r="C2" s="67"/>
      <c r="D2" s="67"/>
      <c r="E2" s="67"/>
    </row>
    <row r="3" spans="1:11" s="69" customFormat="1" ht="24.75" customHeight="1">
      <c r="A3" s="68" t="s">
        <v>44</v>
      </c>
      <c r="B3" s="66"/>
      <c r="C3" s="67"/>
      <c r="D3" s="67"/>
      <c r="E3" s="67"/>
      <c r="G3" s="148"/>
    </row>
    <row r="4" spans="1:11" ht="16.5" customHeight="1">
      <c r="A4" s="67" t="s">
        <v>45</v>
      </c>
      <c r="B4" s="70"/>
      <c r="C4" s="71"/>
      <c r="D4" s="71"/>
      <c r="E4" s="71"/>
    </row>
    <row r="5" spans="1:11" ht="11.25" customHeight="1">
      <c r="A5" s="72"/>
      <c r="B5" s="73"/>
      <c r="C5" s="72"/>
      <c r="D5" s="72"/>
      <c r="E5" s="72"/>
    </row>
    <row r="6" spans="1:11" s="78" customFormat="1" ht="30" customHeight="1">
      <c r="A6" s="74" t="s">
        <v>46</v>
      </c>
      <c r="B6" s="75" t="s">
        <v>4</v>
      </c>
      <c r="C6" s="76" t="s">
        <v>47</v>
      </c>
      <c r="D6" s="77"/>
      <c r="E6" s="76" t="s">
        <v>48</v>
      </c>
      <c r="G6" s="74" t="s">
        <v>49</v>
      </c>
      <c r="H6" s="75" t="s">
        <v>4</v>
      </c>
      <c r="I6" s="76" t="str">
        <f>+C6</f>
        <v>31.12.2019    лв.</v>
      </c>
      <c r="J6" s="77"/>
      <c r="K6" s="76" t="s">
        <v>48</v>
      </c>
    </row>
    <row r="7" spans="1:11" s="84" customFormat="1" ht="27.75" customHeight="1">
      <c r="A7" s="79" t="s">
        <v>50</v>
      </c>
      <c r="B7" s="80"/>
      <c r="C7" s="81"/>
      <c r="D7" s="82"/>
      <c r="E7" s="83"/>
      <c r="G7" s="85" t="s">
        <v>51</v>
      </c>
      <c r="H7" s="86"/>
      <c r="I7" s="87"/>
      <c r="J7" s="88"/>
      <c r="K7" s="87"/>
    </row>
    <row r="8" spans="1:11" ht="3" customHeight="1">
      <c r="A8" s="67"/>
      <c r="B8" s="89"/>
      <c r="C8" s="90"/>
      <c r="D8" s="91"/>
      <c r="E8" s="92"/>
      <c r="G8" s="93"/>
      <c r="H8" s="94"/>
      <c r="I8" s="95"/>
      <c r="J8" s="96"/>
      <c r="K8" s="95"/>
    </row>
    <row r="9" spans="1:11" ht="28.5">
      <c r="A9" s="66" t="s">
        <v>52</v>
      </c>
      <c r="C9" s="97"/>
      <c r="D9" s="97"/>
      <c r="E9" s="97"/>
      <c r="G9" s="66" t="s">
        <v>53</v>
      </c>
      <c r="H9" s="94"/>
      <c r="I9" s="95"/>
      <c r="J9" s="96"/>
      <c r="K9" s="95"/>
    </row>
    <row r="10" spans="1:11">
      <c r="A10" s="98" t="s">
        <v>54</v>
      </c>
      <c r="C10" s="99">
        <f>C11+C12</f>
        <v>95</v>
      </c>
      <c r="D10" s="97"/>
      <c r="E10" s="99">
        <f>E11+E12</f>
        <v>104</v>
      </c>
      <c r="G10" s="66" t="s">
        <v>55</v>
      </c>
      <c r="H10" s="94"/>
      <c r="I10" s="100">
        <v>2662</v>
      </c>
      <c r="J10" s="101"/>
      <c r="K10" s="100">
        <v>2662</v>
      </c>
    </row>
    <row r="11" spans="1:11" ht="15" customHeight="1">
      <c r="A11" s="102" t="s">
        <v>56</v>
      </c>
      <c r="B11" s="86"/>
      <c r="C11" s="87">
        <v>12</v>
      </c>
      <c r="D11" s="87"/>
      <c r="E11" s="87">
        <v>12</v>
      </c>
      <c r="G11" s="66" t="s">
        <v>57</v>
      </c>
      <c r="H11" s="94"/>
      <c r="I11" s="103"/>
      <c r="J11" s="96"/>
      <c r="K11" s="103"/>
    </row>
    <row r="12" spans="1:11" ht="15" customHeight="1">
      <c r="A12" s="102" t="s">
        <v>58</v>
      </c>
      <c r="B12" s="86"/>
      <c r="C12" s="87">
        <v>83</v>
      </c>
      <c r="D12" s="87"/>
      <c r="E12" s="87">
        <v>92</v>
      </c>
      <c r="G12" s="98" t="s">
        <v>59</v>
      </c>
      <c r="H12" s="94"/>
      <c r="I12" s="97">
        <v>684</v>
      </c>
      <c r="J12" s="96"/>
      <c r="K12" s="97">
        <v>684</v>
      </c>
    </row>
    <row r="13" spans="1:11" ht="15" customHeight="1">
      <c r="A13" s="98" t="s">
        <v>60</v>
      </c>
      <c r="C13" s="97">
        <v>1639</v>
      </c>
      <c r="D13" s="97"/>
      <c r="E13" s="97">
        <v>1686</v>
      </c>
      <c r="G13" s="98" t="s">
        <v>61</v>
      </c>
      <c r="H13" s="94"/>
      <c r="I13" s="97">
        <v>11621</v>
      </c>
      <c r="J13" s="96"/>
      <c r="K13" s="97">
        <v>11343</v>
      </c>
    </row>
    <row r="14" spans="1:11" ht="15" customHeight="1">
      <c r="A14" s="98" t="s">
        <v>62</v>
      </c>
      <c r="C14" s="104">
        <v>1859</v>
      </c>
      <c r="D14" s="104"/>
      <c r="E14" s="104">
        <v>1779</v>
      </c>
      <c r="G14" s="66" t="s">
        <v>63</v>
      </c>
      <c r="H14" s="94"/>
      <c r="I14" s="100">
        <f>I12+I13</f>
        <v>12305</v>
      </c>
      <c r="J14" s="96"/>
      <c r="K14" s="100">
        <f>K12+K13</f>
        <v>12027</v>
      </c>
    </row>
    <row r="15" spans="1:11" ht="15" customHeight="1">
      <c r="A15" s="98" t="s">
        <v>64</v>
      </c>
      <c r="C15" s="104">
        <v>26</v>
      </c>
      <c r="D15" s="104"/>
      <c r="E15" s="104">
        <v>30</v>
      </c>
      <c r="G15" s="105"/>
    </row>
    <row r="16" spans="1:11" ht="47.25" customHeight="1">
      <c r="A16" s="98" t="s">
        <v>65</v>
      </c>
      <c r="C16" s="104"/>
      <c r="D16" s="104"/>
      <c r="E16" s="104"/>
      <c r="G16" s="66" t="s">
        <v>103</v>
      </c>
      <c r="H16" s="94"/>
      <c r="I16" s="106">
        <f>I17+I18</f>
        <v>1097</v>
      </c>
      <c r="J16" s="101"/>
      <c r="K16" s="106">
        <f>K17+K18</f>
        <v>1105</v>
      </c>
    </row>
    <row r="17" spans="1:11" ht="30">
      <c r="A17" s="66" t="s">
        <v>66</v>
      </c>
      <c r="C17" s="107">
        <f>C10+C13+C14+C16+C15</f>
        <v>3619</v>
      </c>
      <c r="D17" s="108"/>
      <c r="E17" s="107">
        <f>E10+E13+E14+E16+E15</f>
        <v>3599</v>
      </c>
      <c r="G17" s="98" t="s">
        <v>67</v>
      </c>
      <c r="H17" s="86"/>
      <c r="I17" s="109">
        <v>1097</v>
      </c>
      <c r="J17" s="110"/>
      <c r="K17" s="109">
        <v>1105</v>
      </c>
    </row>
    <row r="18" spans="1:11" ht="8.25" customHeight="1">
      <c r="A18" s="66"/>
      <c r="C18" s="108"/>
      <c r="D18" s="108"/>
      <c r="E18" s="108"/>
      <c r="G18" s="111"/>
      <c r="H18" s="86"/>
      <c r="I18" s="109"/>
      <c r="J18" s="110"/>
      <c r="K18" s="109"/>
    </row>
    <row r="19" spans="1:11" ht="30">
      <c r="A19" s="66" t="s">
        <v>68</v>
      </c>
      <c r="C19" s="97"/>
      <c r="D19" s="97"/>
      <c r="E19" s="97"/>
      <c r="G19" s="98" t="s">
        <v>69</v>
      </c>
      <c r="H19" s="94"/>
      <c r="I19" s="100">
        <v>506</v>
      </c>
      <c r="J19" s="101"/>
      <c r="K19" s="100">
        <v>556</v>
      </c>
    </row>
    <row r="20" spans="1:11">
      <c r="A20" s="98" t="s">
        <v>70</v>
      </c>
      <c r="C20" s="97">
        <v>1360</v>
      </c>
      <c r="D20" s="97"/>
      <c r="E20" s="97">
        <v>1350</v>
      </c>
      <c r="G20" s="66" t="s">
        <v>71</v>
      </c>
      <c r="H20" s="86"/>
      <c r="I20" s="107">
        <f>I16+I19</f>
        <v>1603</v>
      </c>
      <c r="J20" s="110"/>
      <c r="K20" s="107">
        <f>K16+K19</f>
        <v>1661</v>
      </c>
    </row>
    <row r="21" spans="1:11">
      <c r="A21" s="66" t="s">
        <v>72</v>
      </c>
      <c r="C21" s="107">
        <f>+C20</f>
        <v>1360</v>
      </c>
      <c r="D21" s="108"/>
      <c r="E21" s="107">
        <f>+E20</f>
        <v>1350</v>
      </c>
      <c r="G21" s="105"/>
    </row>
    <row r="22" spans="1:11">
      <c r="A22" s="70"/>
      <c r="C22" s="97"/>
      <c r="D22" s="97"/>
      <c r="E22" s="97"/>
      <c r="G22" s="66" t="s">
        <v>73</v>
      </c>
      <c r="H22" s="94"/>
      <c r="I22" s="112">
        <f>+I10+I14+I20</f>
        <v>16570</v>
      </c>
      <c r="J22" s="96"/>
      <c r="K22" s="112">
        <f>+K10+K14+K20</f>
        <v>16350</v>
      </c>
    </row>
    <row r="23" spans="1:11">
      <c r="A23" s="66" t="s">
        <v>74</v>
      </c>
      <c r="C23" s="113">
        <f>+C17+C21</f>
        <v>4979</v>
      </c>
      <c r="D23" s="108"/>
      <c r="E23" s="113">
        <f>+E17+E21</f>
        <v>4949</v>
      </c>
      <c r="G23" s="105"/>
    </row>
    <row r="24" spans="1:11">
      <c r="A24" s="70"/>
      <c r="C24" s="97"/>
      <c r="D24" s="97"/>
      <c r="E24" s="97"/>
      <c r="G24" s="66" t="s">
        <v>75</v>
      </c>
    </row>
    <row r="25" spans="1:11" ht="28.5">
      <c r="A25" s="66" t="s">
        <v>76</v>
      </c>
      <c r="C25" s="97"/>
      <c r="D25" s="97"/>
      <c r="E25" s="97"/>
      <c r="G25" s="66" t="s">
        <v>77</v>
      </c>
      <c r="H25" s="94"/>
      <c r="I25" s="114"/>
      <c r="J25" s="96"/>
      <c r="K25" s="114"/>
    </row>
    <row r="26" spans="1:11">
      <c r="A26" s="66" t="s">
        <v>78</v>
      </c>
      <c r="C26" s="108"/>
      <c r="D26" s="108"/>
      <c r="E26" s="108"/>
      <c r="G26" s="98" t="s">
        <v>79</v>
      </c>
      <c r="H26" s="94"/>
      <c r="I26" s="114">
        <v>222</v>
      </c>
      <c r="J26" s="96"/>
      <c r="K26" s="114">
        <v>214</v>
      </c>
    </row>
    <row r="27" spans="1:11">
      <c r="A27" s="98" t="s">
        <v>80</v>
      </c>
      <c r="C27" s="103">
        <v>216</v>
      </c>
      <c r="D27" s="103"/>
      <c r="E27" s="103">
        <v>224</v>
      </c>
      <c r="G27" s="98" t="s">
        <v>81</v>
      </c>
      <c r="H27" s="94"/>
      <c r="I27" s="114">
        <v>117</v>
      </c>
      <c r="J27" s="96"/>
      <c r="K27" s="114">
        <v>128</v>
      </c>
    </row>
    <row r="28" spans="1:11">
      <c r="A28" s="98" t="s">
        <v>82</v>
      </c>
      <c r="C28" s="103">
        <v>40</v>
      </c>
      <c r="D28" s="103"/>
      <c r="E28" s="103">
        <v>40</v>
      </c>
      <c r="G28" s="66" t="s">
        <v>83</v>
      </c>
      <c r="H28" s="94"/>
      <c r="I28" s="112">
        <f>I26+I27</f>
        <v>339</v>
      </c>
      <c r="J28" s="96"/>
      <c r="K28" s="112">
        <f>K26+K27</f>
        <v>342</v>
      </c>
    </row>
    <row r="29" spans="1:11" ht="14.25" customHeight="1">
      <c r="A29" s="66" t="s">
        <v>66</v>
      </c>
      <c r="C29" s="107">
        <f>+C27+C28</f>
        <v>256</v>
      </c>
      <c r="D29" s="108"/>
      <c r="E29" s="107">
        <f>+E27+E28</f>
        <v>264</v>
      </c>
      <c r="G29" s="105"/>
      <c r="H29" s="94"/>
      <c r="I29" s="114"/>
      <c r="J29" s="96"/>
      <c r="K29" s="114"/>
    </row>
    <row r="30" spans="1:11" ht="12.75" customHeight="1">
      <c r="A30" s="66"/>
      <c r="C30" s="108"/>
      <c r="D30" s="108"/>
      <c r="E30" s="108"/>
      <c r="G30" s="105"/>
      <c r="H30" s="94"/>
      <c r="I30" s="114"/>
      <c r="J30" s="96"/>
      <c r="K30" s="114"/>
    </row>
    <row r="31" spans="1:11" ht="12.75" customHeight="1">
      <c r="A31" s="66" t="s">
        <v>84</v>
      </c>
      <c r="B31" s="64"/>
      <c r="G31" s="66" t="s">
        <v>85</v>
      </c>
      <c r="H31" s="94"/>
      <c r="I31" s="114"/>
      <c r="J31" s="96"/>
      <c r="K31" s="114"/>
    </row>
    <row r="32" spans="1:11" ht="30">
      <c r="A32" s="98" t="s">
        <v>86</v>
      </c>
      <c r="C32" s="97">
        <v>694</v>
      </c>
      <c r="D32" s="97"/>
      <c r="E32" s="97">
        <v>608</v>
      </c>
      <c r="G32" s="98" t="s">
        <v>87</v>
      </c>
      <c r="H32" s="94"/>
      <c r="I32" s="103">
        <v>78</v>
      </c>
      <c r="J32" s="96"/>
      <c r="K32" s="103">
        <v>97</v>
      </c>
    </row>
    <row r="33" spans="1:14">
      <c r="A33" s="73" t="s">
        <v>88</v>
      </c>
      <c r="C33" s="97">
        <v>0</v>
      </c>
      <c r="D33" s="97">
        <v>0</v>
      </c>
      <c r="E33" s="97">
        <v>0</v>
      </c>
      <c r="G33" s="73" t="s">
        <v>88</v>
      </c>
      <c r="H33" s="94"/>
      <c r="I33" s="103">
        <v>0</v>
      </c>
      <c r="J33" s="96"/>
      <c r="K33" s="103">
        <v>0</v>
      </c>
    </row>
    <row r="34" spans="1:14">
      <c r="A34" s="98" t="s">
        <v>89</v>
      </c>
      <c r="C34" s="103">
        <v>2060</v>
      </c>
      <c r="D34" s="103"/>
      <c r="E34" s="103">
        <v>2100</v>
      </c>
      <c r="G34" s="98" t="s">
        <v>90</v>
      </c>
      <c r="H34" s="94"/>
      <c r="I34" s="115">
        <f>+I35+I36+I37+I38</f>
        <v>404</v>
      </c>
      <c r="J34" s="96"/>
      <c r="K34" s="115">
        <f>+K35+K36+K37+K38</f>
        <v>397</v>
      </c>
    </row>
    <row r="35" spans="1:14">
      <c r="A35" s="66" t="s">
        <v>72</v>
      </c>
      <c r="C35" s="107">
        <f>C32+C34</f>
        <v>2754</v>
      </c>
      <c r="D35" s="108"/>
      <c r="E35" s="107">
        <f>E32+E34</f>
        <v>2708</v>
      </c>
      <c r="G35" s="111" t="s">
        <v>91</v>
      </c>
      <c r="H35" s="86"/>
      <c r="I35" s="116">
        <v>168</v>
      </c>
      <c r="J35" s="88"/>
      <c r="K35" s="116">
        <v>153</v>
      </c>
    </row>
    <row r="36" spans="1:14">
      <c r="A36" s="105"/>
      <c r="C36" s="97"/>
      <c r="D36" s="97"/>
      <c r="E36" s="97"/>
      <c r="G36" s="111" t="s">
        <v>92</v>
      </c>
      <c r="H36" s="86"/>
      <c r="I36" s="116">
        <v>94</v>
      </c>
      <c r="J36" s="88"/>
      <c r="K36" s="116">
        <v>102</v>
      </c>
    </row>
    <row r="37" spans="1:14">
      <c r="A37" s="66" t="s">
        <v>93</v>
      </c>
      <c r="C37" s="97"/>
      <c r="D37" s="97"/>
      <c r="E37" s="97"/>
      <c r="G37" s="111" t="s">
        <v>94</v>
      </c>
      <c r="H37" s="86"/>
      <c r="I37" s="116">
        <v>81</v>
      </c>
      <c r="J37" s="88"/>
      <c r="K37" s="116">
        <v>97</v>
      </c>
    </row>
    <row r="38" spans="1:14">
      <c r="A38" s="105" t="s">
        <v>95</v>
      </c>
      <c r="C38" s="97">
        <v>9</v>
      </c>
      <c r="D38" s="97"/>
      <c r="E38" s="97">
        <v>9</v>
      </c>
      <c r="G38" s="111" t="s">
        <v>96</v>
      </c>
      <c r="H38" s="94"/>
      <c r="I38" s="114">
        <v>61</v>
      </c>
      <c r="J38" s="96"/>
      <c r="K38" s="114">
        <v>45</v>
      </c>
    </row>
    <row r="39" spans="1:14">
      <c r="A39" s="105" t="s">
        <v>97</v>
      </c>
      <c r="C39" s="97">
        <v>9393</v>
      </c>
      <c r="D39" s="97"/>
      <c r="E39" s="97">
        <v>9256</v>
      </c>
      <c r="G39" s="66" t="s">
        <v>98</v>
      </c>
      <c r="H39" s="86"/>
      <c r="I39" s="112">
        <f>+I32+I34</f>
        <v>482</v>
      </c>
      <c r="J39" s="96"/>
      <c r="K39" s="112">
        <f>+K32+K34</f>
        <v>494</v>
      </c>
    </row>
    <row r="40" spans="1:14">
      <c r="A40" s="66" t="s">
        <v>99</v>
      </c>
      <c r="B40" s="86"/>
      <c r="C40" s="107">
        <f>C38+C39</f>
        <v>9402</v>
      </c>
      <c r="D40" s="108"/>
      <c r="E40" s="107">
        <f>E38+E39</f>
        <v>9265</v>
      </c>
    </row>
    <row r="41" spans="1:14">
      <c r="A41" s="117"/>
      <c r="B41" s="86"/>
      <c r="C41" s="87"/>
      <c r="D41" s="87"/>
      <c r="E41" s="87"/>
      <c r="G41" s="71"/>
      <c r="H41" s="94"/>
      <c r="I41" s="118"/>
      <c r="J41" s="96"/>
      <c r="K41" s="118"/>
    </row>
    <row r="42" spans="1:14">
      <c r="A42" s="66" t="s">
        <v>98</v>
      </c>
      <c r="C42" s="112">
        <f>+C29+C35+C40</f>
        <v>12412</v>
      </c>
      <c r="D42" s="119"/>
      <c r="E42" s="112">
        <f>+E29+E35+E40</f>
        <v>12237</v>
      </c>
      <c r="G42" s="70"/>
      <c r="H42" s="94"/>
      <c r="I42" s="120"/>
      <c r="J42" s="101"/>
      <c r="K42" s="120"/>
    </row>
    <row r="43" spans="1:14">
      <c r="A43" s="105"/>
      <c r="B43" s="64"/>
    </row>
    <row r="44" spans="1:14" ht="18" customHeight="1" thickBot="1">
      <c r="A44" s="66" t="s">
        <v>100</v>
      </c>
      <c r="B44" s="121"/>
      <c r="C44" s="122">
        <f>+C23+C42</f>
        <v>17391</v>
      </c>
      <c r="D44" s="123"/>
      <c r="E44" s="122">
        <f>+E23+E42</f>
        <v>17186</v>
      </c>
      <c r="G44" s="66" t="s">
        <v>101</v>
      </c>
      <c r="H44" s="94"/>
      <c r="I44" s="124">
        <f>+I22+I28+I39</f>
        <v>17391</v>
      </c>
      <c r="J44" s="72"/>
      <c r="K44" s="124">
        <f>+K22+K28+K39</f>
        <v>17186</v>
      </c>
    </row>
    <row r="45" spans="1:14" ht="15.75" thickTop="1">
      <c r="B45" s="64"/>
      <c r="G45" s="125"/>
      <c r="H45" s="86"/>
      <c r="I45" s="116"/>
      <c r="J45" s="88"/>
      <c r="K45" s="116"/>
    </row>
    <row r="46" spans="1:14">
      <c r="A46" s="125"/>
      <c r="B46" s="86"/>
      <c r="C46" s="87"/>
      <c r="D46" s="87"/>
      <c r="E46" s="87"/>
      <c r="G46" s="125"/>
      <c r="H46" s="86"/>
      <c r="I46" s="116"/>
      <c r="J46" s="88"/>
      <c r="K46" s="116"/>
      <c r="M46" s="126"/>
      <c r="N46" s="127"/>
    </row>
    <row r="47" spans="1:14">
      <c r="G47" s="85"/>
      <c r="H47" s="94"/>
      <c r="I47" s="128"/>
      <c r="J47" s="96"/>
      <c r="K47" s="128"/>
      <c r="M47" s="129">
        <f>C44-I44</f>
        <v>0</v>
      </c>
      <c r="N47" s="130">
        <f>E44-K44</f>
        <v>0</v>
      </c>
    </row>
    <row r="48" spans="1:14" ht="15" customHeight="1">
      <c r="A48" s="131"/>
      <c r="B48" s="132"/>
      <c r="C48" s="133"/>
      <c r="D48" s="133"/>
      <c r="E48" s="133"/>
      <c r="M48" s="134"/>
      <c r="N48" s="135"/>
    </row>
    <row r="49" spans="1:14" ht="27.75" customHeight="1">
      <c r="A49" s="131"/>
      <c r="B49" s="132"/>
      <c r="C49" s="133"/>
      <c r="D49" s="133"/>
      <c r="E49" s="133"/>
      <c r="G49" s="136"/>
      <c r="H49" s="94"/>
      <c r="I49" s="137"/>
      <c r="J49" s="96"/>
      <c r="K49" s="137"/>
      <c r="M49" s="138"/>
      <c r="N49" s="139"/>
    </row>
    <row r="50" spans="1:14">
      <c r="A50" s="140" t="s">
        <v>40</v>
      </c>
      <c r="B50" s="141"/>
      <c r="C50" s="142"/>
      <c r="D50" s="142"/>
      <c r="E50" s="142"/>
      <c r="F50" s="142"/>
      <c r="G50" s="143" t="s">
        <v>41</v>
      </c>
      <c r="H50" s="141"/>
      <c r="I50" s="108"/>
      <c r="J50" s="96"/>
      <c r="K50" s="137"/>
      <c r="M50" s="144"/>
      <c r="N50" s="144"/>
    </row>
    <row r="51" spans="1:14">
      <c r="A51" s="145"/>
      <c r="B51" s="141"/>
      <c r="C51" s="140" t="s">
        <v>42</v>
      </c>
      <c r="D51" s="142"/>
      <c r="E51" s="142"/>
      <c r="F51" s="142"/>
      <c r="G51" s="142"/>
      <c r="H51" s="142"/>
      <c r="I51" s="140" t="s">
        <v>102</v>
      </c>
      <c r="M51" s="144"/>
      <c r="N51" s="144"/>
    </row>
    <row r="52" spans="1:14" hidden="1">
      <c r="F52" s="146"/>
    </row>
    <row r="53" spans="1:14" hidden="1">
      <c r="F53" s="146"/>
    </row>
    <row r="54" spans="1:14" ht="21.75" hidden="1" customHeight="1">
      <c r="A54" s="147"/>
      <c r="B54" s="132"/>
      <c r="F54" s="78"/>
      <c r="H54" s="94"/>
      <c r="I54" s="95"/>
      <c r="J54" s="96"/>
      <c r="K54" s="95"/>
    </row>
    <row r="55" spans="1:14" hidden="1">
      <c r="B55" s="132"/>
    </row>
    <row r="56" spans="1:14" hidden="1"/>
    <row r="57" spans="1:14" hidden="1"/>
    <row r="58" spans="1:14" hidden="1"/>
  </sheetData>
  <printOptions horizontalCentered="1"/>
  <pageMargins left="0.47244094488188981" right="0.11811023622047245" top="0.6692913385826772" bottom="0.70866141732283472" header="0.15748031496062992" footer="0.23622047244094491"/>
  <pageSetup paperSize="9" scale="80" firstPageNumber="5" orientation="portrait" useFirstPageNumber="1" r:id="rId1"/>
  <headerFooter differentOddEven="1" alignWithMargins="0">
    <evenFooter>&amp;R3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L42"/>
  <sheetViews>
    <sheetView zoomScale="110" zoomScaleNormal="110" zoomScaleSheetLayoutView="100" workbookViewId="0">
      <selection activeCell="M10" sqref="M10"/>
    </sheetView>
  </sheetViews>
  <sheetFormatPr defaultRowHeight="14.25" customHeight="1"/>
  <cols>
    <col min="1" max="1" width="27.85546875" style="2" customWidth="1"/>
    <col min="2" max="2" width="6" style="2" hidden="1" customWidth="1"/>
    <col min="3" max="3" width="8.85546875" style="2" customWidth="1"/>
    <col min="4" max="4" width="1" style="2" customWidth="1"/>
    <col min="5" max="5" width="9.42578125" style="2" bestFit="1" customWidth="1"/>
    <col min="6" max="6" width="2.42578125" style="2" customWidth="1"/>
    <col min="7" max="7" width="27.42578125" style="2" customWidth="1"/>
    <col min="8" max="8" width="6.140625" style="2" hidden="1" customWidth="1"/>
    <col min="9" max="9" width="8.85546875" style="2" customWidth="1"/>
    <col min="10" max="10" width="0.85546875" style="2" customWidth="1"/>
    <col min="11" max="11" width="9" style="2" customWidth="1"/>
    <col min="12" max="16384" width="9.140625" style="2"/>
  </cols>
  <sheetData>
    <row r="1" spans="1:12" ht="17.25" customHeight="1">
      <c r="A1" s="1" t="s">
        <v>0</v>
      </c>
      <c r="B1" s="1"/>
      <c r="C1" s="1"/>
      <c r="D1" s="1"/>
      <c r="E1" s="1"/>
    </row>
    <row r="2" spans="1:12" ht="14.25" customHeight="1">
      <c r="A2" s="3" t="s">
        <v>1</v>
      </c>
      <c r="B2" s="4"/>
      <c r="C2" s="4"/>
      <c r="D2" s="4"/>
      <c r="E2" s="4"/>
    </row>
    <row r="3" spans="1:12" ht="21.75" customHeight="1">
      <c r="A3" s="5" t="s">
        <v>2</v>
      </c>
      <c r="B3" s="4"/>
      <c r="C3" s="4"/>
      <c r="D3" s="4"/>
      <c r="E3" s="4"/>
    </row>
    <row r="4" spans="1:12" ht="18.75" customHeight="1">
      <c r="A4" s="6" t="s">
        <v>3</v>
      </c>
      <c r="B4" s="4"/>
      <c r="C4" s="4"/>
      <c r="D4" s="4"/>
      <c r="E4" s="4"/>
    </row>
    <row r="5" spans="1:12" ht="25.5" customHeight="1">
      <c r="A5" s="149"/>
      <c r="B5" s="7" t="s">
        <v>4</v>
      </c>
      <c r="C5" s="8">
        <v>2019</v>
      </c>
      <c r="D5" s="9"/>
      <c r="E5" s="8">
        <v>2018</v>
      </c>
      <c r="F5" s="10"/>
      <c r="G5" s="11"/>
      <c r="H5" s="12" t="s">
        <v>4</v>
      </c>
      <c r="I5" s="8">
        <v>2019</v>
      </c>
      <c r="J5" s="9"/>
      <c r="K5" s="8">
        <v>2018</v>
      </c>
    </row>
    <row r="6" spans="1:12" s="16" customFormat="1" ht="14.25" customHeight="1">
      <c r="A6" s="13"/>
      <c r="B6" s="14"/>
      <c r="C6" s="15" t="s">
        <v>5</v>
      </c>
      <c r="D6" s="13"/>
      <c r="E6" s="15" t="s">
        <v>5</v>
      </c>
      <c r="G6" s="13"/>
      <c r="H6" s="14"/>
      <c r="I6" s="15" t="s">
        <v>5</v>
      </c>
      <c r="J6" s="13"/>
      <c r="K6" s="15" t="s">
        <v>5</v>
      </c>
    </row>
    <row r="7" spans="1:12" ht="24.75" customHeight="1">
      <c r="A7" s="17" t="s">
        <v>6</v>
      </c>
      <c r="B7" s="18"/>
      <c r="C7" s="19"/>
      <c r="D7" s="20"/>
      <c r="E7" s="21"/>
      <c r="F7" s="22"/>
      <c r="G7" s="17" t="s">
        <v>7</v>
      </c>
      <c r="H7" s="18"/>
      <c r="I7" s="19"/>
      <c r="J7" s="20"/>
      <c r="K7" s="21"/>
    </row>
    <row r="8" spans="1:12" ht="40.5" customHeight="1">
      <c r="A8" s="23" t="s">
        <v>8</v>
      </c>
      <c r="B8" s="24"/>
      <c r="C8" s="25">
        <f>C9+C10</f>
        <v>1584</v>
      </c>
      <c r="D8" s="26"/>
      <c r="E8" s="25">
        <f>E9+E10</f>
        <v>1447</v>
      </c>
      <c r="G8" s="27" t="s">
        <v>9</v>
      </c>
      <c r="H8" s="24"/>
      <c r="I8" s="25">
        <f>I9</f>
        <v>5236</v>
      </c>
      <c r="J8" s="28"/>
      <c r="K8" s="25">
        <f>K9</f>
        <v>5253</v>
      </c>
    </row>
    <row r="9" spans="1:12" ht="15">
      <c r="A9" s="29" t="s">
        <v>10</v>
      </c>
      <c r="B9" s="24"/>
      <c r="C9" s="30">
        <v>614</v>
      </c>
      <c r="D9" s="30"/>
      <c r="E9" s="30">
        <v>544</v>
      </c>
      <c r="G9" s="29" t="s">
        <v>11</v>
      </c>
      <c r="H9" s="24"/>
      <c r="I9" s="30">
        <v>5236</v>
      </c>
      <c r="J9" s="30"/>
      <c r="K9" s="30">
        <v>5253</v>
      </c>
      <c r="L9" s="31"/>
    </row>
    <row r="10" spans="1:12" ht="15">
      <c r="A10" s="29" t="s">
        <v>12</v>
      </c>
      <c r="B10" s="24"/>
      <c r="C10" s="30">
        <v>970</v>
      </c>
      <c r="D10" s="30"/>
      <c r="E10" s="30">
        <v>903</v>
      </c>
      <c r="G10" s="27" t="s">
        <v>13</v>
      </c>
      <c r="H10" s="24"/>
      <c r="I10" s="32">
        <v>412</v>
      </c>
      <c r="J10" s="28"/>
      <c r="K10" s="32">
        <v>40</v>
      </c>
      <c r="L10" s="31"/>
    </row>
    <row r="11" spans="1:12" ht="5.25" customHeight="1">
      <c r="A11" s="29"/>
      <c r="B11" s="24"/>
      <c r="C11" s="30"/>
      <c r="D11" s="30"/>
      <c r="E11" s="30"/>
      <c r="G11" s="27"/>
      <c r="H11" s="24"/>
      <c r="I11" s="26"/>
      <c r="J11" s="28"/>
      <c r="K11" s="26"/>
      <c r="L11" s="31"/>
    </row>
    <row r="12" spans="1:12" ht="15">
      <c r="A12" s="27" t="s">
        <v>14</v>
      </c>
      <c r="B12" s="24"/>
      <c r="C12" s="33">
        <v>381</v>
      </c>
      <c r="D12" s="26"/>
      <c r="E12" s="33">
        <v>393</v>
      </c>
      <c r="G12" s="29" t="s">
        <v>15</v>
      </c>
      <c r="H12" s="24"/>
      <c r="I12" s="34">
        <v>171</v>
      </c>
      <c r="J12" s="28"/>
      <c r="K12" s="26"/>
      <c r="L12" s="31"/>
    </row>
    <row r="13" spans="1:12" ht="4.5" customHeight="1">
      <c r="A13" s="27"/>
      <c r="B13" s="24"/>
      <c r="C13" s="35"/>
      <c r="D13" s="26"/>
      <c r="E13" s="35"/>
      <c r="G13" s="27"/>
      <c r="H13" s="24"/>
      <c r="I13" s="36"/>
      <c r="J13" s="28"/>
      <c r="K13" s="36"/>
      <c r="L13" s="31"/>
    </row>
    <row r="14" spans="1:12" ht="28.5" customHeight="1">
      <c r="A14" s="27" t="s">
        <v>16</v>
      </c>
      <c r="B14" s="24"/>
      <c r="C14" s="37">
        <f>C15+C16</f>
        <v>2832</v>
      </c>
      <c r="D14" s="26"/>
      <c r="E14" s="37">
        <f>E15+E16</f>
        <v>2702</v>
      </c>
      <c r="G14" s="38" t="s">
        <v>17</v>
      </c>
      <c r="H14" s="24"/>
      <c r="I14" s="25">
        <f>I8+I10</f>
        <v>5648</v>
      </c>
      <c r="J14" s="28"/>
      <c r="K14" s="25">
        <f>K8+K10</f>
        <v>5293</v>
      </c>
      <c r="L14" s="31"/>
    </row>
    <row r="15" spans="1:12" ht="15">
      <c r="A15" s="29" t="s">
        <v>18</v>
      </c>
      <c r="B15" s="24"/>
      <c r="C15" s="30">
        <v>1987</v>
      </c>
      <c r="D15" s="30"/>
      <c r="E15" s="30">
        <v>1842</v>
      </c>
      <c r="G15" s="27"/>
      <c r="H15" s="24"/>
      <c r="I15" s="26"/>
      <c r="J15" s="28"/>
      <c r="K15" s="26"/>
      <c r="L15" s="31"/>
    </row>
    <row r="16" spans="1:12" ht="15">
      <c r="A16" s="29" t="s">
        <v>19</v>
      </c>
      <c r="B16" s="24"/>
      <c r="C16" s="30">
        <v>845</v>
      </c>
      <c r="D16" s="30"/>
      <c r="E16" s="30">
        <v>860</v>
      </c>
      <c r="F16" s="31"/>
      <c r="G16" s="39"/>
      <c r="L16" s="31"/>
    </row>
    <row r="17" spans="1:12" ht="15">
      <c r="A17" s="24" t="s">
        <v>20</v>
      </c>
      <c r="B17" s="24"/>
      <c r="C17" s="30">
        <v>329</v>
      </c>
      <c r="D17" s="30"/>
      <c r="E17" s="30">
        <v>360</v>
      </c>
      <c r="F17" s="31"/>
      <c r="G17" s="38"/>
      <c r="H17" s="24"/>
      <c r="I17" s="40"/>
      <c r="J17" s="28"/>
      <c r="K17" s="40"/>
      <c r="L17" s="31"/>
    </row>
    <row r="18" spans="1:12" ht="3.75" customHeight="1">
      <c r="F18" s="31"/>
      <c r="G18" s="39"/>
      <c r="L18" s="31"/>
    </row>
    <row r="19" spans="1:12" ht="15">
      <c r="A19" s="27" t="s">
        <v>21</v>
      </c>
      <c r="B19" s="24"/>
      <c r="C19" s="32">
        <v>295</v>
      </c>
      <c r="D19" s="26"/>
      <c r="E19" s="32">
        <v>141</v>
      </c>
      <c r="F19" s="31"/>
      <c r="G19" s="39"/>
      <c r="L19" s="31"/>
    </row>
    <row r="20" spans="1:12" ht="4.5" customHeight="1">
      <c r="A20" s="29"/>
      <c r="B20" s="24"/>
      <c r="C20" s="41"/>
      <c r="D20" s="41"/>
      <c r="E20" s="41"/>
      <c r="G20" s="39"/>
    </row>
    <row r="21" spans="1:12" ht="27">
      <c r="A21" s="38" t="s">
        <v>22</v>
      </c>
      <c r="B21" s="42"/>
      <c r="C21" s="43">
        <f>+C8+C14+C12+C19</f>
        <v>5092</v>
      </c>
      <c r="D21" s="26"/>
      <c r="E21" s="43">
        <f>+E8+E14+E12+E19</f>
        <v>4683</v>
      </c>
      <c r="G21" s="39"/>
    </row>
    <row r="22" spans="1:12" ht="15">
      <c r="A22" s="38"/>
      <c r="B22" s="42"/>
      <c r="C22" s="44"/>
      <c r="D22" s="26"/>
      <c r="E22" s="44"/>
      <c r="G22" s="39"/>
    </row>
    <row r="23" spans="1:12" ht="26.25">
      <c r="A23" s="27" t="s">
        <v>23</v>
      </c>
      <c r="B23" s="24"/>
      <c r="C23" s="33">
        <f>+C24+C25+C26+C27</f>
        <v>19</v>
      </c>
      <c r="D23" s="45"/>
      <c r="E23" s="33">
        <f>+E24+E25+E26+E27</f>
        <v>21</v>
      </c>
      <c r="G23" s="27" t="s">
        <v>24</v>
      </c>
      <c r="H23" s="42"/>
      <c r="I23" s="33">
        <f>+I24+I26</f>
        <v>25</v>
      </c>
      <c r="J23" s="45"/>
      <c r="K23" s="33">
        <f>+K24+K26</f>
        <v>29</v>
      </c>
    </row>
    <row r="24" spans="1:12" ht="15">
      <c r="A24" s="29" t="s">
        <v>25</v>
      </c>
      <c r="B24" s="24"/>
      <c r="C24" s="30"/>
      <c r="D24" s="30"/>
      <c r="E24" s="30">
        <v>1</v>
      </c>
      <c r="G24" s="46" t="s">
        <v>26</v>
      </c>
      <c r="H24" s="42"/>
      <c r="I24" s="30">
        <v>3</v>
      </c>
      <c r="J24" s="30"/>
      <c r="K24" s="30">
        <v>2</v>
      </c>
    </row>
    <row r="25" spans="1:12" ht="26.25">
      <c r="A25" s="29" t="s">
        <v>27</v>
      </c>
      <c r="B25" s="24"/>
      <c r="C25" s="30"/>
      <c r="D25" s="30"/>
      <c r="E25" s="30"/>
      <c r="G25" s="39"/>
    </row>
    <row r="26" spans="1:12" ht="26.25">
      <c r="A26" s="29" t="s">
        <v>28</v>
      </c>
      <c r="B26" s="24"/>
      <c r="C26" s="30">
        <v>17</v>
      </c>
      <c r="D26" s="30"/>
      <c r="E26" s="30">
        <v>16</v>
      </c>
      <c r="G26" s="29" t="s">
        <v>29</v>
      </c>
      <c r="H26" s="24"/>
      <c r="I26" s="30">
        <v>22</v>
      </c>
      <c r="J26" s="30"/>
      <c r="K26" s="30">
        <v>27</v>
      </c>
    </row>
    <row r="27" spans="1:12" ht="26.25">
      <c r="A27" s="29" t="s">
        <v>30</v>
      </c>
      <c r="B27" s="24"/>
      <c r="C27" s="41">
        <v>2</v>
      </c>
      <c r="D27" s="41"/>
      <c r="E27" s="41">
        <v>4</v>
      </c>
      <c r="G27" s="39"/>
    </row>
    <row r="28" spans="1:12" ht="15">
      <c r="A28" s="38" t="s">
        <v>31</v>
      </c>
      <c r="B28" s="24"/>
      <c r="C28" s="43">
        <f>C21+C23</f>
        <v>5111</v>
      </c>
      <c r="D28" s="26"/>
      <c r="E28" s="43">
        <f>E21+E23</f>
        <v>4704</v>
      </c>
      <c r="G28" s="38" t="s">
        <v>32</v>
      </c>
      <c r="H28" s="24"/>
      <c r="I28" s="25">
        <f>I14+I23</f>
        <v>5673</v>
      </c>
      <c r="J28" s="28"/>
      <c r="K28" s="25">
        <f>K14+K23</f>
        <v>5322</v>
      </c>
    </row>
    <row r="29" spans="1:12" ht="15">
      <c r="A29" s="38"/>
      <c r="B29" s="24"/>
      <c r="C29" s="44"/>
      <c r="D29" s="26"/>
      <c r="E29" s="44"/>
      <c r="G29" s="29"/>
      <c r="H29" s="24"/>
      <c r="I29" s="41"/>
      <c r="J29" s="28"/>
      <c r="K29" s="41"/>
    </row>
    <row r="30" spans="1:12" ht="40.5" customHeight="1">
      <c r="A30" s="47" t="s">
        <v>33</v>
      </c>
      <c r="B30" s="24"/>
      <c r="C30" s="25">
        <f>IF((I28-C28)&gt;0,(I28-C28),0)</f>
        <v>562</v>
      </c>
      <c r="D30" s="48"/>
      <c r="E30" s="25">
        <f>IF((K28-E28)&gt;0,(K28-E28),0)</f>
        <v>618</v>
      </c>
      <c r="G30" s="49" t="s">
        <v>34</v>
      </c>
      <c r="H30" s="50"/>
      <c r="I30" s="51">
        <f>IF((I28-C28)&lt;0,(I28-C28),0)</f>
        <v>0</v>
      </c>
      <c r="J30" s="52"/>
      <c r="K30" s="51">
        <f>IF((K28-E28)&lt;0,(K28-E28),0)</f>
        <v>0</v>
      </c>
    </row>
    <row r="31" spans="1:12" ht="15">
      <c r="A31" s="27" t="s">
        <v>35</v>
      </c>
      <c r="B31" s="24"/>
      <c r="C31" s="53">
        <f>+C32+C33</f>
        <v>56</v>
      </c>
      <c r="D31" s="30"/>
      <c r="E31" s="53">
        <f>+E32+E33</f>
        <v>62</v>
      </c>
      <c r="G31" s="39"/>
    </row>
    <row r="32" spans="1:12" ht="15">
      <c r="A32" s="29" t="s">
        <v>104</v>
      </c>
      <c r="B32" s="54"/>
      <c r="C32" s="30">
        <v>56</v>
      </c>
      <c r="D32" s="30"/>
      <c r="E32" s="30">
        <v>62</v>
      </c>
      <c r="G32" s="39"/>
    </row>
    <row r="33" spans="1:11" ht="3" customHeight="1">
      <c r="A33" s="29"/>
      <c r="B33" s="24"/>
      <c r="C33" s="41"/>
      <c r="D33" s="41"/>
      <c r="E33" s="41"/>
      <c r="G33" s="39"/>
    </row>
    <row r="34" spans="1:11" ht="30.75" customHeight="1" thickBot="1">
      <c r="A34" s="47" t="s">
        <v>36</v>
      </c>
      <c r="B34" s="24"/>
      <c r="C34" s="55">
        <f>IF((C30+C31)&gt;0,(C30-C31),0)</f>
        <v>506</v>
      </c>
      <c r="D34" s="41"/>
      <c r="E34" s="55">
        <f>IF((E30+E31)&gt;0,(E30-E31),0)</f>
        <v>556</v>
      </c>
      <c r="G34" s="49" t="s">
        <v>37</v>
      </c>
      <c r="H34" s="56"/>
      <c r="I34" s="57">
        <f>IF((C30+C31+C32)&lt;0,(C30-C31-C32),0)</f>
        <v>0</v>
      </c>
      <c r="J34" s="28"/>
      <c r="K34" s="57">
        <f>IF((E30+E31+E32)&lt;0,(E30-E31-E32),0)</f>
        <v>0</v>
      </c>
    </row>
    <row r="35" spans="1:11" ht="15.75" thickTop="1">
      <c r="A35" s="27"/>
      <c r="B35" s="24"/>
      <c r="C35" s="26"/>
      <c r="D35" s="41"/>
      <c r="E35" s="26"/>
      <c r="G35" s="39"/>
    </row>
    <row r="36" spans="1:11" ht="16.5" customHeight="1" thickBot="1">
      <c r="A36" s="38" t="s">
        <v>38</v>
      </c>
      <c r="B36" s="24"/>
      <c r="C36" s="58">
        <f>C28+C31+C34</f>
        <v>5673</v>
      </c>
      <c r="D36" s="26"/>
      <c r="E36" s="58">
        <f>E28+E31+E34</f>
        <v>5322</v>
      </c>
      <c r="G36" s="38" t="s">
        <v>39</v>
      </c>
      <c r="H36" s="24"/>
      <c r="I36" s="58">
        <f>I28+I34</f>
        <v>5673</v>
      </c>
      <c r="J36" s="28"/>
      <c r="K36" s="58">
        <f>K28+K34</f>
        <v>5322</v>
      </c>
    </row>
    <row r="37" spans="1:11" ht="15.75" thickTop="1">
      <c r="A37" s="38"/>
      <c r="B37" s="24"/>
      <c r="C37" s="44"/>
      <c r="D37" s="26"/>
      <c r="E37" s="44"/>
      <c r="G37" s="39"/>
    </row>
    <row r="38" spans="1:11" ht="15">
      <c r="A38" s="50"/>
      <c r="B38" s="50"/>
      <c r="C38" s="50"/>
      <c r="D38" s="50"/>
      <c r="E38" s="50"/>
    </row>
    <row r="39" spans="1:11" ht="22.5" customHeight="1">
      <c r="A39" s="38"/>
      <c r="B39" s="24"/>
      <c r="C39" s="44"/>
      <c r="D39" s="26"/>
      <c r="E39" s="44"/>
      <c r="G39" s="39"/>
    </row>
    <row r="40" spans="1:11" ht="30.75" customHeight="1">
      <c r="A40" s="50"/>
      <c r="B40" s="50"/>
      <c r="C40" s="50"/>
      <c r="D40" s="50"/>
      <c r="E40" s="50"/>
    </row>
    <row r="41" spans="1:11" ht="26.25" customHeight="1">
      <c r="A41" s="59" t="s">
        <v>40</v>
      </c>
      <c r="B41" s="50"/>
      <c r="C41" s="50"/>
      <c r="D41" s="50"/>
      <c r="E41" s="50"/>
      <c r="F41" s="22"/>
      <c r="G41" s="59" t="s">
        <v>41</v>
      </c>
      <c r="H41" s="22"/>
      <c r="I41" s="22"/>
      <c r="J41" s="22"/>
      <c r="K41" s="22"/>
    </row>
    <row r="42" spans="1:11" ht="20.25" customHeight="1">
      <c r="A42" s="22"/>
      <c r="C42" s="60" t="s">
        <v>42</v>
      </c>
      <c r="D42" s="50"/>
      <c r="E42" s="50"/>
      <c r="F42" s="22"/>
      <c r="G42" s="22"/>
      <c r="H42" s="22"/>
      <c r="I42" s="61" t="s">
        <v>43</v>
      </c>
      <c r="J42" s="22"/>
      <c r="K42" s="22"/>
    </row>
  </sheetData>
  <printOptions horizontalCentered="1"/>
  <pageMargins left="0.55118110236220474" right="0.19685039370078741" top="0.47244094488188981" bottom="0.43307086614173229" header="0.31496062992125984" footer="0.23622047244094491"/>
  <pageSetup paperSize="9" scale="90" orientation="portrait" r:id="rId1"/>
  <headerFooter differentOddEven="1">
    <evenFooter>&amp;R2</even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Баланс 12.2019 НСС</vt:lpstr>
      <vt:lpstr>ОПР 01-12 НСС </vt:lpstr>
      <vt:lpstr>'Баланс 12.2019 НСС'!Print_Area</vt:lpstr>
      <vt:lpstr>'ОПР 01-12 НСС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Dobrinca Antcheva</cp:lastModifiedBy>
  <dcterms:created xsi:type="dcterms:W3CDTF">2020-06-16T10:42:02Z</dcterms:created>
  <dcterms:modified xsi:type="dcterms:W3CDTF">2020-06-22T11:59:17Z</dcterms:modified>
</cp:coreProperties>
</file>